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b4c60d89d7f7b02d/Documenten/Administratie 23-24/Penningmeester/"/>
    </mc:Choice>
  </mc:AlternateContent>
  <xr:revisionPtr revIDLastSave="25" documentId="8_{2902AA0D-33B7-4C24-9678-002D654B9347}" xr6:coauthVersionLast="47" xr6:coauthVersionMax="47" xr10:uidLastSave="{1F74F1FD-9B57-4A1A-9AE2-D8C7ACC90A8F}"/>
  <bookViews>
    <workbookView xWindow="-108" yWindow="-108" windowWidth="23256" windowHeight="12456" xr2:uid="{207D2D0E-D54F-414D-B345-3D0C91E46279}"/>
  </bookViews>
  <sheets>
    <sheet name="Herbegroting" sheetId="1" r:id="rId1"/>
    <sheet name="Halfjaarlijkse Realisatie" sheetId="2" r:id="rId2"/>
    <sheet name="Stand Balansrekeningen" sheetId="3" r:id="rId3"/>
    <sheet name="Balan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6" i="2" l="1"/>
  <c r="E166" i="2"/>
  <c r="G166" i="2"/>
  <c r="I166" i="2"/>
  <c r="J166" i="2"/>
  <c r="A20" i="1"/>
  <c r="J47" i="2" l="1"/>
  <c r="C136" i="1" l="1"/>
  <c r="D5" i="4" l="1"/>
  <c r="D6" i="4"/>
  <c r="D7" i="4"/>
  <c r="L19" i="3"/>
  <c r="O24" i="3"/>
  <c r="O25" i="3"/>
  <c r="O26" i="3"/>
  <c r="O27" i="3"/>
  <c r="O28" i="3"/>
  <c r="O29" i="3"/>
  <c r="O30" i="3"/>
  <c r="O31" i="3"/>
  <c r="O32" i="3"/>
  <c r="O33" i="3"/>
  <c r="O34" i="3"/>
  <c r="O35" i="3"/>
  <c r="O36" i="3"/>
  <c r="O37" i="3"/>
  <c r="O38" i="3"/>
  <c r="L54" i="3"/>
  <c r="L69" i="3"/>
  <c r="L84" i="3"/>
  <c r="D10" i="4" s="1"/>
  <c r="L94" i="3"/>
  <c r="H9" i="4" s="1"/>
  <c r="C6" i="2"/>
  <c r="E6" i="2"/>
  <c r="G6" i="2"/>
  <c r="J6" i="2"/>
  <c r="C7" i="2"/>
  <c r="E7" i="2"/>
  <c r="G7" i="2"/>
  <c r="J7" i="2"/>
  <c r="K7" i="2"/>
  <c r="C8" i="2"/>
  <c r="E8" i="2"/>
  <c r="G8" i="2"/>
  <c r="J8" i="2"/>
  <c r="C10" i="2"/>
  <c r="E10" i="2"/>
  <c r="G10" i="2"/>
  <c r="J10" i="2"/>
  <c r="K10" i="2"/>
  <c r="C11" i="2"/>
  <c r="E11" i="2"/>
  <c r="G11" i="2"/>
  <c r="J11" i="2"/>
  <c r="C13" i="2"/>
  <c r="E13" i="2"/>
  <c r="G13" i="2"/>
  <c r="J13" i="2"/>
  <c r="C14" i="2"/>
  <c r="E14" i="2"/>
  <c r="G14" i="2"/>
  <c r="J14" i="2"/>
  <c r="C15" i="2"/>
  <c r="E15" i="2"/>
  <c r="G15" i="2"/>
  <c r="J15" i="2"/>
  <c r="C16" i="2"/>
  <c r="E16" i="2"/>
  <c r="G16" i="2"/>
  <c r="J16" i="2"/>
  <c r="C17" i="2"/>
  <c r="E17" i="2"/>
  <c r="G17" i="2"/>
  <c r="J17" i="2"/>
  <c r="C18" i="2"/>
  <c r="E18" i="2"/>
  <c r="G18" i="2"/>
  <c r="J18" i="2"/>
  <c r="C19" i="2"/>
  <c r="E19" i="2"/>
  <c r="G19" i="2"/>
  <c r="J19" i="2"/>
  <c r="C21" i="2"/>
  <c r="E21" i="2"/>
  <c r="G21" i="2"/>
  <c r="J21" i="2"/>
  <c r="C22" i="2"/>
  <c r="E22" i="2"/>
  <c r="G22" i="2"/>
  <c r="J22" i="2"/>
  <c r="C23" i="2"/>
  <c r="E23" i="2"/>
  <c r="G23" i="2"/>
  <c r="J23" i="2"/>
  <c r="C24" i="2"/>
  <c r="E24" i="2"/>
  <c r="G24" i="2"/>
  <c r="J24" i="2"/>
  <c r="C26" i="2"/>
  <c r="E26" i="2"/>
  <c r="G26" i="2"/>
  <c r="J26" i="2"/>
  <c r="C27" i="2"/>
  <c r="E27" i="2"/>
  <c r="G27" i="2"/>
  <c r="J27" i="2"/>
  <c r="K27" i="2"/>
  <c r="C28" i="2"/>
  <c r="E28" i="2"/>
  <c r="G28" i="2"/>
  <c r="J28" i="2"/>
  <c r="C29" i="2"/>
  <c r="E29" i="2"/>
  <c r="G29" i="2"/>
  <c r="J29" i="2"/>
  <c r="C30" i="2"/>
  <c r="E30" i="2"/>
  <c r="G30" i="2"/>
  <c r="J30" i="2"/>
  <c r="C31" i="2"/>
  <c r="E31" i="2"/>
  <c r="G31" i="2"/>
  <c r="J31" i="2"/>
  <c r="C32" i="2"/>
  <c r="E32" i="2"/>
  <c r="G32" i="2"/>
  <c r="J32" i="2"/>
  <c r="C51" i="2"/>
  <c r="E51" i="2"/>
  <c r="G51" i="2"/>
  <c r="J51" i="2"/>
  <c r="K51" i="2"/>
  <c r="C59" i="2"/>
  <c r="E59" i="2"/>
  <c r="G59" i="2"/>
  <c r="C60" i="2"/>
  <c r="E60" i="2"/>
  <c r="G60" i="2"/>
  <c r="J60" i="2"/>
  <c r="C61" i="2"/>
  <c r="E61" i="2"/>
  <c r="G61" i="2"/>
  <c r="J61" i="2"/>
  <c r="D62" i="2"/>
  <c r="F62" i="2"/>
  <c r="H62" i="2"/>
  <c r="H34" i="2" s="1"/>
  <c r="C65" i="2"/>
  <c r="E65" i="2"/>
  <c r="G65" i="2"/>
  <c r="C66" i="2"/>
  <c r="E66" i="2"/>
  <c r="G66" i="2"/>
  <c r="J66" i="2"/>
  <c r="C67" i="2"/>
  <c r="E67" i="2"/>
  <c r="G67" i="2"/>
  <c r="J67" i="2"/>
  <c r="C68" i="2"/>
  <c r="E68" i="2"/>
  <c r="G68" i="2"/>
  <c r="J68" i="2"/>
  <c r="C69" i="2"/>
  <c r="E69" i="2"/>
  <c r="G69" i="2"/>
  <c r="J69" i="2"/>
  <c r="C70" i="2"/>
  <c r="E70" i="2"/>
  <c r="G70" i="2"/>
  <c r="J70" i="2"/>
  <c r="D71" i="2"/>
  <c r="F71" i="2"/>
  <c r="H71" i="2"/>
  <c r="C74" i="2"/>
  <c r="E74" i="2"/>
  <c r="G74" i="2"/>
  <c r="C75" i="2"/>
  <c r="E75" i="2"/>
  <c r="G75" i="2"/>
  <c r="J75" i="2"/>
  <c r="C76" i="2"/>
  <c r="E76" i="2"/>
  <c r="G76" i="2"/>
  <c r="J76" i="2"/>
  <c r="D77" i="2"/>
  <c r="F77" i="2"/>
  <c r="H77" i="2"/>
  <c r="C80" i="2"/>
  <c r="E80" i="2"/>
  <c r="G80" i="2"/>
  <c r="C81" i="2"/>
  <c r="E81" i="2"/>
  <c r="G81" i="2"/>
  <c r="J81" i="2"/>
  <c r="C82" i="2"/>
  <c r="E82" i="2"/>
  <c r="G82" i="2"/>
  <c r="J82" i="2"/>
  <c r="D83" i="2"/>
  <c r="F83" i="2"/>
  <c r="H83" i="2"/>
  <c r="C86" i="2"/>
  <c r="E86" i="2"/>
  <c r="G86" i="2"/>
  <c r="C87" i="2"/>
  <c r="E87" i="2"/>
  <c r="G87" i="2"/>
  <c r="J87" i="2"/>
  <c r="C88" i="2"/>
  <c r="E88" i="2"/>
  <c r="G88" i="2"/>
  <c r="J88" i="2"/>
  <c r="D89" i="2"/>
  <c r="F89" i="2"/>
  <c r="H89" i="2"/>
  <c r="C92" i="2"/>
  <c r="E92" i="2"/>
  <c r="G92" i="2"/>
  <c r="C93" i="2"/>
  <c r="E93" i="2"/>
  <c r="G93" i="2"/>
  <c r="J93" i="2"/>
  <c r="C94" i="2"/>
  <c r="E94" i="2"/>
  <c r="G94" i="2"/>
  <c r="J94" i="2"/>
  <c r="D95" i="2"/>
  <c r="F95" i="2"/>
  <c r="H95" i="2"/>
  <c r="C98" i="2"/>
  <c r="E98" i="2"/>
  <c r="G98" i="2"/>
  <c r="C99" i="2"/>
  <c r="E99" i="2"/>
  <c r="G99" i="2"/>
  <c r="J99" i="2"/>
  <c r="C100" i="2"/>
  <c r="E100" i="2"/>
  <c r="G100" i="2"/>
  <c r="J100" i="2"/>
  <c r="D101" i="2"/>
  <c r="F101" i="2"/>
  <c r="H101" i="2"/>
  <c r="C108" i="2"/>
  <c r="E108" i="2"/>
  <c r="G108" i="2"/>
  <c r="C109" i="2"/>
  <c r="E109" i="2"/>
  <c r="G109" i="2"/>
  <c r="J109" i="2"/>
  <c r="C110" i="2"/>
  <c r="E110" i="2"/>
  <c r="G110" i="2"/>
  <c r="J110" i="2"/>
  <c r="D111" i="2"/>
  <c r="F111" i="2"/>
  <c r="H111" i="2"/>
  <c r="C114" i="2"/>
  <c r="E114" i="2"/>
  <c r="G114" i="2"/>
  <c r="C115" i="2"/>
  <c r="E115" i="2"/>
  <c r="G115" i="2"/>
  <c r="J115" i="2"/>
  <c r="C116" i="2"/>
  <c r="E116" i="2"/>
  <c r="G116" i="2"/>
  <c r="J116" i="2"/>
  <c r="C117" i="2"/>
  <c r="E117" i="2"/>
  <c r="G117" i="2"/>
  <c r="J117" i="2"/>
  <c r="C118" i="2"/>
  <c r="E118" i="2"/>
  <c r="G118" i="2"/>
  <c r="J118" i="2"/>
  <c r="C119" i="2"/>
  <c r="E119" i="2"/>
  <c r="G119" i="2"/>
  <c r="J119" i="2"/>
  <c r="C120" i="2"/>
  <c r="E120" i="2"/>
  <c r="G120" i="2"/>
  <c r="J120" i="2"/>
  <c r="D121" i="2"/>
  <c r="F121" i="2"/>
  <c r="H121" i="2"/>
  <c r="C124" i="2"/>
  <c r="E124" i="2"/>
  <c r="G124" i="2"/>
  <c r="C125" i="2"/>
  <c r="E125" i="2"/>
  <c r="G125" i="2"/>
  <c r="J125" i="2"/>
  <c r="C126" i="2"/>
  <c r="E126" i="2"/>
  <c r="G126" i="2"/>
  <c r="J126" i="2"/>
  <c r="C127" i="2"/>
  <c r="E127" i="2"/>
  <c r="G127" i="2"/>
  <c r="J127" i="2"/>
  <c r="C128" i="2"/>
  <c r="E128" i="2"/>
  <c r="G128" i="2"/>
  <c r="J128" i="2"/>
  <c r="C129" i="2"/>
  <c r="E129" i="2"/>
  <c r="G129" i="2"/>
  <c r="J129" i="2"/>
  <c r="D130" i="2"/>
  <c r="F130" i="2"/>
  <c r="H130" i="2"/>
  <c r="C133" i="2"/>
  <c r="E133" i="2"/>
  <c r="G133" i="2"/>
  <c r="C134" i="2"/>
  <c r="E134" i="2"/>
  <c r="G134" i="2"/>
  <c r="J134" i="2"/>
  <c r="C135" i="2"/>
  <c r="E135" i="2"/>
  <c r="G135" i="2"/>
  <c r="J135" i="2"/>
  <c r="D136" i="2"/>
  <c r="F136" i="2"/>
  <c r="H136" i="2"/>
  <c r="C139" i="2"/>
  <c r="E139" i="2"/>
  <c r="G139" i="2"/>
  <c r="C140" i="2"/>
  <c r="E140" i="2"/>
  <c r="G140" i="2"/>
  <c r="J140" i="2"/>
  <c r="C141" i="2"/>
  <c r="E141" i="2"/>
  <c r="G141" i="2"/>
  <c r="J141" i="2"/>
  <c r="C142" i="2"/>
  <c r="E142" i="2"/>
  <c r="G142" i="2"/>
  <c r="J142" i="2"/>
  <c r="D143" i="2"/>
  <c r="F143" i="2"/>
  <c r="H143" i="2"/>
  <c r="C146" i="2"/>
  <c r="E146" i="2"/>
  <c r="G146" i="2"/>
  <c r="C147" i="2"/>
  <c r="E147" i="2"/>
  <c r="G147" i="2"/>
  <c r="J147" i="2"/>
  <c r="C148" i="2"/>
  <c r="E148" i="2"/>
  <c r="G148" i="2"/>
  <c r="J148" i="2"/>
  <c r="C149" i="2"/>
  <c r="E149" i="2"/>
  <c r="G149" i="2"/>
  <c r="J149" i="2"/>
  <c r="C150" i="2"/>
  <c r="E150" i="2"/>
  <c r="G150" i="2"/>
  <c r="J150" i="2"/>
  <c r="C151" i="2"/>
  <c r="E151" i="2"/>
  <c r="G151" i="2"/>
  <c r="J151" i="2"/>
  <c r="D152" i="2"/>
  <c r="F152" i="2"/>
  <c r="H152" i="2"/>
  <c r="C155" i="2"/>
  <c r="E155" i="2"/>
  <c r="G155" i="2"/>
  <c r="C156" i="2"/>
  <c r="E156" i="2"/>
  <c r="G156" i="2"/>
  <c r="J156" i="2"/>
  <c r="C157" i="2"/>
  <c r="E157" i="2"/>
  <c r="G157" i="2"/>
  <c r="J157" i="2"/>
  <c r="C158" i="2"/>
  <c r="E158" i="2"/>
  <c r="G158" i="2"/>
  <c r="J158" i="2"/>
  <c r="C159" i="2"/>
  <c r="E159" i="2"/>
  <c r="G159" i="2"/>
  <c r="J159" i="2"/>
  <c r="C160" i="2"/>
  <c r="E160" i="2"/>
  <c r="G160" i="2"/>
  <c r="J160" i="2"/>
  <c r="D161" i="2"/>
  <c r="F161" i="2"/>
  <c r="H161" i="2"/>
  <c r="C164" i="2"/>
  <c r="E164" i="2"/>
  <c r="G164" i="2"/>
  <c r="C165" i="2"/>
  <c r="E165" i="2"/>
  <c r="G165" i="2"/>
  <c r="J165" i="2"/>
  <c r="C167" i="2"/>
  <c r="E167" i="2"/>
  <c r="G167" i="2"/>
  <c r="J167" i="2"/>
  <c r="C168" i="2"/>
  <c r="E168" i="2"/>
  <c r="G168" i="2"/>
  <c r="J168" i="2"/>
  <c r="C169" i="2"/>
  <c r="E169" i="2"/>
  <c r="G169" i="2"/>
  <c r="J169" i="2"/>
  <c r="D170" i="2"/>
  <c r="F170" i="2"/>
  <c r="H170" i="2"/>
  <c r="F6" i="1"/>
  <c r="F7" i="1"/>
  <c r="F8" i="1"/>
  <c r="F10" i="1"/>
  <c r="F11" i="1"/>
  <c r="F13" i="1"/>
  <c r="F14" i="1"/>
  <c r="F15" i="1"/>
  <c r="F16" i="1"/>
  <c r="F17" i="1"/>
  <c r="A17" i="1" s="1"/>
  <c r="F18" i="1"/>
  <c r="F19" i="1"/>
  <c r="F22" i="1"/>
  <c r="F23" i="1"/>
  <c r="F24" i="1"/>
  <c r="F25" i="1"/>
  <c r="F27" i="1"/>
  <c r="F28" i="1"/>
  <c r="F29" i="1"/>
  <c r="F30" i="1"/>
  <c r="F31" i="1"/>
  <c r="F32" i="1"/>
  <c r="F33" i="1"/>
  <c r="F52" i="1"/>
  <c r="F61" i="1"/>
  <c r="F62" i="1"/>
  <c r="C63" i="1"/>
  <c r="D63" i="1"/>
  <c r="E62" i="2" s="1"/>
  <c r="E63" i="1"/>
  <c r="F67" i="1"/>
  <c r="F68" i="1"/>
  <c r="F69" i="1"/>
  <c r="F70" i="1"/>
  <c r="C71" i="1"/>
  <c r="D71" i="1"/>
  <c r="E71" i="1"/>
  <c r="F75" i="1"/>
  <c r="F76" i="1"/>
  <c r="C77" i="1"/>
  <c r="D77" i="1"/>
  <c r="E77" i="1"/>
  <c r="F81" i="1"/>
  <c r="F82" i="1"/>
  <c r="C83" i="1"/>
  <c r="D83" i="1"/>
  <c r="E83" i="2" s="1"/>
  <c r="E83" i="1"/>
  <c r="F87" i="1"/>
  <c r="F88" i="1"/>
  <c r="C89" i="1"/>
  <c r="D89" i="1"/>
  <c r="E89" i="1"/>
  <c r="F93" i="1"/>
  <c r="F94" i="1"/>
  <c r="C95" i="1"/>
  <c r="C95" i="2" s="1"/>
  <c r="D95" i="1"/>
  <c r="E95" i="1"/>
  <c r="F99" i="1"/>
  <c r="F100" i="1"/>
  <c r="C101" i="1"/>
  <c r="D101" i="1"/>
  <c r="D41" i="1" s="1"/>
  <c r="E101" i="1"/>
  <c r="F109" i="1"/>
  <c r="F110" i="1"/>
  <c r="C111" i="1"/>
  <c r="C111" i="2" s="1"/>
  <c r="D111" i="1"/>
  <c r="E111" i="1"/>
  <c r="E43" i="1" s="1"/>
  <c r="F115" i="1"/>
  <c r="F116" i="1"/>
  <c r="F117" i="1"/>
  <c r="F118" i="1"/>
  <c r="F119" i="1"/>
  <c r="F120" i="1"/>
  <c r="C121" i="1"/>
  <c r="D121" i="1"/>
  <c r="E121" i="1"/>
  <c r="F125" i="1"/>
  <c r="F126" i="1"/>
  <c r="F127" i="1"/>
  <c r="F128" i="1"/>
  <c r="F129" i="1"/>
  <c r="C130" i="1"/>
  <c r="D130" i="1"/>
  <c r="E130" i="1"/>
  <c r="F134" i="1"/>
  <c r="F135" i="1"/>
  <c r="D136" i="1"/>
  <c r="E136" i="1"/>
  <c r="F140" i="1"/>
  <c r="F141" i="1"/>
  <c r="F142" i="1"/>
  <c r="C143" i="1"/>
  <c r="D143" i="1"/>
  <c r="E143" i="2" s="1"/>
  <c r="E143" i="1"/>
  <c r="G143" i="2" s="1"/>
  <c r="F147" i="1"/>
  <c r="F148" i="1"/>
  <c r="F149" i="1"/>
  <c r="F150" i="1"/>
  <c r="F151" i="1"/>
  <c r="C152" i="1"/>
  <c r="C152" i="2" s="1"/>
  <c r="D152" i="1"/>
  <c r="E152" i="1"/>
  <c r="F156" i="1"/>
  <c r="F157" i="1"/>
  <c r="F158" i="1"/>
  <c r="F159" i="1"/>
  <c r="F160" i="1"/>
  <c r="C161" i="1"/>
  <c r="D161" i="1"/>
  <c r="E161" i="1"/>
  <c r="F165" i="1"/>
  <c r="F166" i="1"/>
  <c r="F167" i="1"/>
  <c r="F168" i="1"/>
  <c r="C169" i="1"/>
  <c r="C170" i="2" s="1"/>
  <c r="D169" i="1"/>
  <c r="E169" i="1"/>
  <c r="O39" i="3" l="1"/>
  <c r="D8" i="4" s="1"/>
  <c r="H42" i="2"/>
  <c r="H43" i="2"/>
  <c r="A19" i="1"/>
  <c r="A18" i="1"/>
  <c r="A16" i="1"/>
  <c r="A15" i="1"/>
  <c r="A14" i="1"/>
  <c r="F101" i="1"/>
  <c r="A29" i="1"/>
  <c r="F111" i="1"/>
  <c r="E36" i="1"/>
  <c r="G35" i="2" s="1"/>
  <c r="H8" i="4"/>
  <c r="D9" i="4"/>
  <c r="H7" i="4"/>
  <c r="H35" i="2"/>
  <c r="K32" i="2"/>
  <c r="K30" i="2"/>
  <c r="K28" i="2"/>
  <c r="K23" i="2"/>
  <c r="K15" i="2"/>
  <c r="K26" i="2"/>
  <c r="K19" i="2"/>
  <c r="H40" i="2"/>
  <c r="K31" i="2"/>
  <c r="K29" i="2"/>
  <c r="K8" i="2"/>
  <c r="K21" i="2"/>
  <c r="K17" i="2"/>
  <c r="K13" i="2"/>
  <c r="H44" i="2"/>
  <c r="K24" i="2"/>
  <c r="K18" i="2"/>
  <c r="K6" i="2"/>
  <c r="K22" i="2"/>
  <c r="K16" i="2"/>
  <c r="H49" i="2"/>
  <c r="K14" i="2"/>
  <c r="K11" i="2"/>
  <c r="G42" i="2"/>
  <c r="A28" i="1"/>
  <c r="F38" i="2"/>
  <c r="C37" i="1"/>
  <c r="A32" i="1"/>
  <c r="E48" i="1"/>
  <c r="G136" i="2"/>
  <c r="E41" i="1"/>
  <c r="F40" i="2"/>
  <c r="G71" i="2"/>
  <c r="G130" i="2"/>
  <c r="G121" i="2"/>
  <c r="F83" i="1"/>
  <c r="G62" i="2"/>
  <c r="C43" i="1"/>
  <c r="D40" i="2"/>
  <c r="F37" i="2"/>
  <c r="D48" i="2"/>
  <c r="G111" i="2"/>
  <c r="C41" i="1"/>
  <c r="C40" i="2" s="1"/>
  <c r="G161" i="2"/>
  <c r="E49" i="1"/>
  <c r="G39" i="2"/>
  <c r="G95" i="2"/>
  <c r="G83" i="2"/>
  <c r="F77" i="1"/>
  <c r="G77" i="2"/>
  <c r="E170" i="2"/>
  <c r="F161" i="1"/>
  <c r="E161" i="2"/>
  <c r="E152" i="2"/>
  <c r="F143" i="1"/>
  <c r="E45" i="2"/>
  <c r="E136" i="2"/>
  <c r="E121" i="2"/>
  <c r="E111" i="2"/>
  <c r="E95" i="2"/>
  <c r="E38" i="2"/>
  <c r="E89" i="2"/>
  <c r="E77" i="2"/>
  <c r="C161" i="2"/>
  <c r="C46" i="2"/>
  <c r="C143" i="2"/>
  <c r="C136" i="2"/>
  <c r="F130" i="1"/>
  <c r="C121" i="2"/>
  <c r="F121" i="1"/>
  <c r="C89" i="2"/>
  <c r="C83" i="2"/>
  <c r="C71" i="2"/>
  <c r="F63" i="1"/>
  <c r="A30" i="1"/>
  <c r="A52" i="1"/>
  <c r="A33" i="1"/>
  <c r="A31" i="1"/>
  <c r="A25" i="1"/>
  <c r="A24" i="1"/>
  <c r="A23" i="1"/>
  <c r="A22" i="1"/>
  <c r="A13" i="1"/>
  <c r="A27" i="1"/>
  <c r="A8" i="1"/>
  <c r="A7" i="1"/>
  <c r="A6" i="1"/>
  <c r="I158" i="2"/>
  <c r="I110" i="2"/>
  <c r="I16" i="2"/>
  <c r="I14" i="2"/>
  <c r="I26" i="2"/>
  <c r="I31" i="2"/>
  <c r="I8" i="2"/>
  <c r="J152" i="2"/>
  <c r="J83" i="2"/>
  <c r="I75" i="2"/>
  <c r="I151" i="2"/>
  <c r="I17" i="2"/>
  <c r="I7" i="2"/>
  <c r="I119" i="2"/>
  <c r="I135" i="2"/>
  <c r="I125" i="2"/>
  <c r="I115" i="2"/>
  <c r="I169" i="2"/>
  <c r="I167" i="2"/>
  <c r="I165" i="2"/>
  <c r="I159" i="2"/>
  <c r="I23" i="2"/>
  <c r="I118" i="2"/>
  <c r="I116" i="2"/>
  <c r="J77" i="2"/>
  <c r="J71" i="2"/>
  <c r="I24" i="2"/>
  <c r="I128" i="2"/>
  <c r="I126" i="2"/>
  <c r="J121" i="2"/>
  <c r="I22" i="2"/>
  <c r="I156" i="2"/>
  <c r="I140" i="2"/>
  <c r="I150" i="2"/>
  <c r="I117" i="2"/>
  <c r="I70" i="2"/>
  <c r="I68" i="2"/>
  <c r="J170" i="2"/>
  <c r="J143" i="2"/>
  <c r="I10" i="2"/>
  <c r="I15" i="2"/>
  <c r="I160" i="2"/>
  <c r="I147" i="2"/>
  <c r="I129" i="2"/>
  <c r="J95" i="2"/>
  <c r="I93" i="2"/>
  <c r="I87" i="2"/>
  <c r="I18" i="2"/>
  <c r="I13" i="2"/>
  <c r="I149" i="2"/>
  <c r="I141" i="2"/>
  <c r="I127" i="2"/>
  <c r="I81" i="2"/>
  <c r="I69" i="2"/>
  <c r="I61" i="2"/>
  <c r="I29" i="2"/>
  <c r="I168" i="2"/>
  <c r="J136" i="2"/>
  <c r="I120" i="2"/>
  <c r="I99" i="2"/>
  <c r="I67" i="2"/>
  <c r="I148" i="2"/>
  <c r="I88" i="2"/>
  <c r="I76" i="2"/>
  <c r="J62" i="2"/>
  <c r="I32" i="2"/>
  <c r="I27" i="2"/>
  <c r="I21" i="2"/>
  <c r="I19" i="2"/>
  <c r="I11" i="2"/>
  <c r="J161" i="2"/>
  <c r="I142" i="2"/>
  <c r="I109" i="2"/>
  <c r="I82" i="2"/>
  <c r="I60" i="2"/>
  <c r="I51" i="2"/>
  <c r="I6" i="2"/>
  <c r="I157" i="2"/>
  <c r="I134" i="2"/>
  <c r="J111" i="2"/>
  <c r="I100" i="2"/>
  <c r="I94" i="2"/>
  <c r="J89" i="2"/>
  <c r="I66" i="2"/>
  <c r="I30" i="2"/>
  <c r="I28" i="2"/>
  <c r="J42" i="2"/>
  <c r="D36" i="2"/>
  <c r="F152" i="1"/>
  <c r="F136" i="1"/>
  <c r="E46" i="1"/>
  <c r="E130" i="2"/>
  <c r="G101" i="2"/>
  <c r="C77" i="2"/>
  <c r="E44" i="1"/>
  <c r="E35" i="1"/>
  <c r="C130" i="2"/>
  <c r="E101" i="2"/>
  <c r="G89" i="2"/>
  <c r="C62" i="2"/>
  <c r="F89" i="1"/>
  <c r="G170" i="2"/>
  <c r="G152" i="2"/>
  <c r="J130" i="2"/>
  <c r="E71" i="2"/>
  <c r="H45" i="2"/>
  <c r="J45" i="2" s="1"/>
  <c r="C101" i="2"/>
  <c r="F95" i="1"/>
  <c r="F71" i="1"/>
  <c r="E45" i="1"/>
  <c r="J101" i="2"/>
  <c r="F169" i="1"/>
  <c r="F41" i="1" l="1"/>
  <c r="D11" i="4"/>
  <c r="H11" i="4" s="1"/>
  <c r="C39" i="2"/>
  <c r="F43" i="1"/>
  <c r="J38" i="2"/>
  <c r="E34" i="2"/>
  <c r="J34" i="2"/>
  <c r="K34" i="2" s="1"/>
  <c r="H52" i="2"/>
  <c r="G43" i="2"/>
  <c r="I152" i="2"/>
  <c r="C36" i="2"/>
  <c r="K45" i="2"/>
  <c r="C47" i="2"/>
  <c r="G49" i="2"/>
  <c r="J46" i="2"/>
  <c r="J40" i="2"/>
  <c r="J39" i="2"/>
  <c r="J44" i="2"/>
  <c r="J37" i="2"/>
  <c r="E40" i="2"/>
  <c r="K38" i="2"/>
  <c r="C42" i="2"/>
  <c r="J35" i="2"/>
  <c r="J48" i="2"/>
  <c r="A41" i="1"/>
  <c r="J49" i="2"/>
  <c r="F48" i="1"/>
  <c r="G40" i="2"/>
  <c r="G44" i="2"/>
  <c r="C44" i="2"/>
  <c r="I77" i="2"/>
  <c r="J36" i="2"/>
  <c r="K42" i="2"/>
  <c r="A28" i="2"/>
  <c r="J43" i="2"/>
  <c r="G47" i="2"/>
  <c r="G45" i="2"/>
  <c r="G48" i="2"/>
  <c r="G46" i="2"/>
  <c r="G38" i="2"/>
  <c r="I83" i="2"/>
  <c r="G37" i="2"/>
  <c r="G36" i="2"/>
  <c r="I170" i="2"/>
  <c r="E49" i="2"/>
  <c r="I161" i="2"/>
  <c r="E48" i="2"/>
  <c r="E47" i="2"/>
  <c r="E46" i="2"/>
  <c r="F47" i="1"/>
  <c r="A47" i="1" s="1"/>
  <c r="E44" i="2"/>
  <c r="I121" i="2"/>
  <c r="E43" i="2"/>
  <c r="I111" i="2"/>
  <c r="E42" i="2"/>
  <c r="E39" i="2"/>
  <c r="A40" i="1"/>
  <c r="I95" i="2"/>
  <c r="E37" i="2"/>
  <c r="F38" i="1"/>
  <c r="E36" i="2"/>
  <c r="F37" i="1"/>
  <c r="E35" i="2"/>
  <c r="C49" i="2"/>
  <c r="F50" i="1"/>
  <c r="A50" i="1" s="1"/>
  <c r="I143" i="2"/>
  <c r="I136" i="2"/>
  <c r="C45" i="2"/>
  <c r="F46" i="1"/>
  <c r="A46" i="1" s="1"/>
  <c r="I89" i="2"/>
  <c r="C37" i="2"/>
  <c r="F36" i="1"/>
  <c r="A36" i="1" s="1"/>
  <c r="C35" i="2"/>
  <c r="I71" i="2"/>
  <c r="I62" i="2"/>
  <c r="A51" i="2"/>
  <c r="A32" i="2"/>
  <c r="A31" i="2"/>
  <c r="A30" i="2"/>
  <c r="A29" i="2"/>
  <c r="A27" i="2"/>
  <c r="A24" i="2"/>
  <c r="A23" i="2"/>
  <c r="A22" i="2"/>
  <c r="A21" i="2"/>
  <c r="A19" i="2"/>
  <c r="A18" i="2"/>
  <c r="A17" i="2"/>
  <c r="A16" i="2"/>
  <c r="A15" i="2"/>
  <c r="A14" i="2"/>
  <c r="A13" i="2"/>
  <c r="A26" i="2"/>
  <c r="A11" i="2"/>
  <c r="A10" i="2"/>
  <c r="A8" i="2"/>
  <c r="A7" i="2"/>
  <c r="A6" i="2"/>
  <c r="I130" i="2"/>
  <c r="C43" i="2"/>
  <c r="F44" i="1"/>
  <c r="E53" i="1"/>
  <c r="G34" i="2"/>
  <c r="F45" i="1"/>
  <c r="C48" i="2"/>
  <c r="F49" i="1"/>
  <c r="D52" i="2"/>
  <c r="F39" i="1"/>
  <c r="C38" i="2"/>
  <c r="F52" i="2"/>
  <c r="C34" i="2"/>
  <c r="F35" i="1"/>
  <c r="C53" i="1"/>
  <c r="D53" i="1"/>
  <c r="I101" i="2"/>
  <c r="A43" i="1" l="1"/>
  <c r="A48" i="1"/>
  <c r="A38" i="1"/>
  <c r="I39" i="2"/>
  <c r="A39" i="2" s="1"/>
  <c r="I40" i="2"/>
  <c r="A40" i="2" s="1"/>
  <c r="K48" i="2"/>
  <c r="K40" i="2"/>
  <c r="I49" i="2"/>
  <c r="A49" i="2" s="1"/>
  <c r="K37" i="2"/>
  <c r="K46" i="2"/>
  <c r="K35" i="2"/>
  <c r="K44" i="2"/>
  <c r="I44" i="2"/>
  <c r="I36" i="2"/>
  <c r="K49" i="2"/>
  <c r="K39" i="2"/>
  <c r="K36" i="2"/>
  <c r="K43" i="2"/>
  <c r="I47" i="2"/>
  <c r="A47" i="2" s="1"/>
  <c r="I46" i="2"/>
  <c r="A46" i="2" s="1"/>
  <c r="I42" i="2"/>
  <c r="A37" i="1"/>
  <c r="I35" i="2"/>
  <c r="I48" i="2"/>
  <c r="A49" i="1"/>
  <c r="I45" i="2"/>
  <c r="A45" i="2" s="1"/>
  <c r="A45" i="1"/>
  <c r="A44" i="1"/>
  <c r="I43" i="2"/>
  <c r="I38" i="2"/>
  <c r="A39" i="1"/>
  <c r="I37" i="2"/>
  <c r="A35" i="1"/>
  <c r="I34" i="2"/>
  <c r="G52" i="2"/>
  <c r="E52" i="2"/>
  <c r="F53" i="1"/>
  <c r="C52" i="2"/>
  <c r="J52" i="2"/>
  <c r="A44" i="2" l="1"/>
  <c r="A35" i="2"/>
  <c r="A36" i="2"/>
  <c r="A42" i="2"/>
  <c r="A48" i="2"/>
  <c r="A43" i="2"/>
  <c r="A38" i="2"/>
  <c r="A37" i="2"/>
  <c r="A34" i="2"/>
  <c r="A53" i="1"/>
  <c r="I52" i="2"/>
  <c r="H6" i="4"/>
  <c r="H5" i="4" s="1"/>
  <c r="K52" i="2"/>
  <c r="A52" i="2" l="1"/>
</calcChain>
</file>

<file path=xl/sharedStrings.xml><?xml version="1.0" encoding="utf-8"?>
<sst xmlns="http://schemas.openxmlformats.org/spreadsheetml/2006/main" count="608" uniqueCount="203">
  <si>
    <t>Totaal</t>
  </si>
  <si>
    <t>….</t>
  </si>
  <si>
    <t>Bijdrage Kandidaatsbestuur XV</t>
  </si>
  <si>
    <t>Reservering Besturen XI - XIV</t>
  </si>
  <si>
    <t>Saldo</t>
  </si>
  <si>
    <t>Bijdrage CSW</t>
  </si>
  <si>
    <t>Uitgaven</t>
  </si>
  <si>
    <t>Inkomsten</t>
  </si>
  <si>
    <t>Post</t>
  </si>
  <si>
    <t>Lustrumcommissie [regels verwijderen indien niet van toepassing]</t>
  </si>
  <si>
    <t>Culturele activiteit</t>
  </si>
  <si>
    <t>Educatieve activiteit 2</t>
  </si>
  <si>
    <t>Educatieve activiteit 1</t>
  </si>
  <si>
    <t>Excursie buitenland</t>
  </si>
  <si>
    <t>Excursie binnenland</t>
  </si>
  <si>
    <t xml:space="preserve">Educatieve Activiteitencommissie </t>
  </si>
  <si>
    <t>Sociale activiteit 3</t>
  </si>
  <si>
    <t>Sociale activiteit 2</t>
  </si>
  <si>
    <t>Sociale activiteit 1</t>
  </si>
  <si>
    <t>Educatieve activiteit</t>
  </si>
  <si>
    <t>Mastercommissie</t>
  </si>
  <si>
    <t>Netwerkborrel</t>
  </si>
  <si>
    <t>Netwerkevenement</t>
  </si>
  <si>
    <t>Liftweekend</t>
  </si>
  <si>
    <t>Oktoberweekend</t>
  </si>
  <si>
    <t>Weekendcommissie</t>
  </si>
  <si>
    <t>After Activiteit introkamp</t>
  </si>
  <si>
    <t>Kosten introkamp</t>
  </si>
  <si>
    <t>Verkoop consumptiebonnen</t>
  </si>
  <si>
    <t>Deelnemersgeld</t>
  </si>
  <si>
    <t>Opleidingsbijdrage</t>
  </si>
  <si>
    <t>Introkampcommissie</t>
  </si>
  <si>
    <t>Sportieve activiteit 3 (Sjaak Polak)</t>
  </si>
  <si>
    <t>Sportieve activiteit 2</t>
  </si>
  <si>
    <t>Sportieve activiteit 1</t>
  </si>
  <si>
    <t>Reguliere activiteit 3 (Carnaval)</t>
  </si>
  <si>
    <t>Reguliere activiteit 2</t>
  </si>
  <si>
    <t>Reguliere activiteit 1</t>
  </si>
  <si>
    <t>Activiteitencommissie</t>
  </si>
  <si>
    <t>Drukkosten</t>
  </si>
  <si>
    <t>Specificatie per commissie (uitgaven)</t>
  </si>
  <si>
    <t>Sarphati-flyers</t>
  </si>
  <si>
    <t>Voorlichtingscommissie</t>
  </si>
  <si>
    <t>Kosten reis</t>
  </si>
  <si>
    <t>Stadsreiscommissie</t>
  </si>
  <si>
    <t>Rondreiscommissie</t>
  </si>
  <si>
    <t>Verre Reiscommissie</t>
  </si>
  <si>
    <t>Bijdrage verenigingsblad</t>
  </si>
  <si>
    <t>Den Uytvreter</t>
  </si>
  <si>
    <t>Borrels</t>
  </si>
  <si>
    <t>Feest 2</t>
  </si>
  <si>
    <t>Feest 1</t>
  </si>
  <si>
    <t>Feest- en Borrelcommissie</t>
  </si>
  <si>
    <t>Wintersportcommissie</t>
  </si>
  <si>
    <t>Specificatie per commissie (quitte)</t>
  </si>
  <si>
    <t>Onvoorziene kosten</t>
  </si>
  <si>
    <t>Educatieve Activiteitencommissie</t>
  </si>
  <si>
    <t>Carrièrecommissie</t>
  </si>
  <si>
    <t>Almanak</t>
  </si>
  <si>
    <t>Commissies (uitgaven)</t>
  </si>
  <si>
    <t>Commissies (quitte)</t>
  </si>
  <si>
    <t>Kamer</t>
  </si>
  <si>
    <t>Boodschappen vergaderingen</t>
  </si>
  <si>
    <t>KCC en RvA</t>
  </si>
  <si>
    <t>App</t>
  </si>
  <si>
    <t>Reservering voor Lustrum IIII</t>
  </si>
  <si>
    <t>Actieve-ledenactiviteiten</t>
  </si>
  <si>
    <t>Uitgaven aan leden</t>
  </si>
  <si>
    <t>Relatiegeschenken</t>
  </si>
  <si>
    <t>Bestuursactiviteiten</t>
  </si>
  <si>
    <t>Bestuurskleding</t>
  </si>
  <si>
    <t>Constitutieborrel</t>
  </si>
  <si>
    <t>Uitgaven aan bestuur</t>
  </si>
  <si>
    <t>Kantoorartikelen</t>
  </si>
  <si>
    <t>Promotiemateriaal</t>
  </si>
  <si>
    <t>NGPS</t>
  </si>
  <si>
    <t>Deelnemingen/Verzekeringen</t>
  </si>
  <si>
    <t>Conscribo</t>
  </si>
  <si>
    <t>Website</t>
  </si>
  <si>
    <t xml:space="preserve">Bank </t>
  </si>
  <si>
    <t>Uitgaven aan vereniging</t>
  </si>
  <si>
    <t>Merchandise</t>
  </si>
  <si>
    <t>Activiteiten introductieperiode</t>
  </si>
  <si>
    <t>Quitte</t>
  </si>
  <si>
    <t>Regel toevoegen: klik met rechtermuisknop op het regelnummer van de regel direct boven het totaal en klik op 'invoegen'. De nieuwe regel verschijnt boven deze regel. Kopiëen en plak het vakje 'saldo' van de oude regel naar de nieuwe regel. regel.</t>
  </si>
  <si>
    <t>Boekverkoop</t>
  </si>
  <si>
    <t>Regel verwijderen: klik met rechtermuisknop op het regelnummer en kies 'verwijderen'.</t>
  </si>
  <si>
    <t>Sponsorgeld</t>
  </si>
  <si>
    <t>Grijze vlakken niet invullen! Deze worden middels formules automatisch doorgerekend.</t>
  </si>
  <si>
    <t>Contributie</t>
  </si>
  <si>
    <t>Alle gewijzigde bedragen zijn in rood weergegeven.</t>
  </si>
  <si>
    <t>Negatief saldo</t>
  </si>
  <si>
    <t>Positief saldo</t>
  </si>
  <si>
    <t>Ger. Saldo</t>
  </si>
  <si>
    <t>Ger. Bijdr. CSW</t>
  </si>
  <si>
    <t>Ger. Uitgaven</t>
  </si>
  <si>
    <t>Ger. Inkomsten</t>
  </si>
  <si>
    <t>Momenteel niet van toepassing</t>
  </si>
  <si>
    <t>Status</t>
  </si>
  <si>
    <t>Bedrag</t>
  </si>
  <si>
    <t>Omschrijving</t>
  </si>
  <si>
    <t>Tegenpartij</t>
  </si>
  <si>
    <t>Boekjaar</t>
  </si>
  <si>
    <t>VOORUIT ONTVANGEN BEDRAGEN</t>
  </si>
  <si>
    <t>VOORUIT BETAALDE BEDRAGEN</t>
  </si>
  <si>
    <t>CREDITEUREN</t>
  </si>
  <si>
    <t>DEBITEUREN</t>
  </si>
  <si>
    <t>Waarde tot.</t>
  </si>
  <si>
    <t>Stukprijs</t>
  </si>
  <si>
    <t>Aantal</t>
  </si>
  <si>
    <t>Maat</t>
  </si>
  <si>
    <t>Artikel</t>
  </si>
  <si>
    <t>INVENTARIS</t>
  </si>
  <si>
    <t>Naam</t>
  </si>
  <si>
    <t>RESERVERINGEN</t>
  </si>
  <si>
    <t>Kas</t>
  </si>
  <si>
    <t>Spaarrekening</t>
  </si>
  <si>
    <t>Bankrekening</t>
  </si>
  <si>
    <t>Rekening</t>
  </si>
  <si>
    <t>FINANCIËLE REKENINGEN</t>
  </si>
  <si>
    <t>Vooruit betaalde bedragen</t>
  </si>
  <si>
    <t>Vooruit ontvangen bedragen</t>
  </si>
  <si>
    <t>Debiteuren</t>
  </si>
  <si>
    <t>Crediteuren</t>
  </si>
  <si>
    <t>Inventaris</t>
  </si>
  <si>
    <t>Reserveringen</t>
  </si>
  <si>
    <t>Lopend resultaat</t>
  </si>
  <si>
    <t xml:space="preserve">Spaarrekening </t>
  </si>
  <si>
    <t>Eigen vermogen</t>
  </si>
  <si>
    <t>Passiva</t>
  </si>
  <si>
    <t>Activa</t>
  </si>
  <si>
    <t>Verwijder alle cursieve instructies voorafgaand aan verzending naar de leden.</t>
  </si>
  <si>
    <t>De eindrealisatie is gebaseerd op de herbegroting in plaats van de oorspronkelijke begroting. Gebruik deze vanaf de Halfjaarlijkse ALV, waar de herbegroting aangenomen is.</t>
  </si>
  <si>
    <t xml:space="preserve">Alle Nederlandstalige tabbladen zijn oranje gemarkeerd, alle Engelstalige tabbladen blauw. </t>
  </si>
  <si>
    <t>Alle bedragen vanuit de Nederlandstalige tabbladen worden automatisch doorgevoerd naar de Engelstalige tabbladen. De teksten moeten nog wel aangepast worden.</t>
  </si>
  <si>
    <t>Almanakcommissie</t>
  </si>
  <si>
    <t xml:space="preserve">Mastercommissie </t>
  </si>
  <si>
    <t xml:space="preserve">Carrièrecommissie </t>
  </si>
  <si>
    <t>Inhousedagen (4x)</t>
  </si>
  <si>
    <t>Wanneer er sprake is van een formule, kopiëer en plak de cel erboven. Check of alle celranden er nog goed uitzien, en pas dit zo nodig aan.</t>
  </si>
  <si>
    <t>Carrière activiteit</t>
  </si>
  <si>
    <t>Feest 3 (Gala)</t>
  </si>
  <si>
    <t>Feest 4 (Eindfeest)</t>
  </si>
  <si>
    <t xml:space="preserve">Let op! Voer het toevoegen of verwijderen van een regel handmatig door op alle relevante tabbladen (Nederlands én Engels). </t>
  </si>
  <si>
    <t>Halfjaarlijkse Realisatie Studievereniging Sarphati [2023-2024] - Bestuur [XV]</t>
  </si>
  <si>
    <t>22-23</t>
  </si>
  <si>
    <t>Lustrum III</t>
  </si>
  <si>
    <t>Te organiseren door Bestuur XV</t>
  </si>
  <si>
    <t>Statuten</t>
  </si>
  <si>
    <t>Internationalisering</t>
  </si>
  <si>
    <t>Te veranderen door Bestuur XV/XVI</t>
  </si>
  <si>
    <t>Internationalisering voor Bestuur XV</t>
  </si>
  <si>
    <t>KCC</t>
  </si>
  <si>
    <t>Budget</t>
  </si>
  <si>
    <t>Eiffel (Balance)</t>
  </si>
  <si>
    <t>In behandeling</t>
  </si>
  <si>
    <t>Kuijpercompagnons</t>
  </si>
  <si>
    <t>CSW</t>
  </si>
  <si>
    <t>Restant subsidie</t>
  </si>
  <si>
    <t>Afgehandeld</t>
  </si>
  <si>
    <t>Newpublic</t>
  </si>
  <si>
    <t>Metafoor</t>
  </si>
  <si>
    <t>Kinran</t>
  </si>
  <si>
    <t>OIS Amsterdam</t>
  </si>
  <si>
    <t>Sponsor Almanak</t>
  </si>
  <si>
    <t>ITC Groep</t>
  </si>
  <si>
    <t>Bootuitjes Haarlem</t>
  </si>
  <si>
    <t>Terugbetaling</t>
  </si>
  <si>
    <t>Canva</t>
  </si>
  <si>
    <t>Leden</t>
  </si>
  <si>
    <t>Overschot Rondreis</t>
  </si>
  <si>
    <t>Perfect Books</t>
  </si>
  <si>
    <t>Passe-partout</t>
  </si>
  <si>
    <t>Kosten Lustrum</t>
  </si>
  <si>
    <t>Lustrumcommissie</t>
  </si>
  <si>
    <t>7250 --&gt; 7500</t>
  </si>
  <si>
    <t>2600 --&gt; 3300 vanwege grote winst eerste 2 feesten</t>
  </si>
  <si>
    <t>12250/12550 --&gt; 8400/8700 vanwege lager aantal deelnemers</t>
  </si>
  <si>
    <t xml:space="preserve">Lustrumcommissie </t>
  </si>
  <si>
    <t>Hoger uitgevallen eerste feesten --&gt; Valentijnsborrel</t>
  </si>
  <si>
    <t>Inhousedagen (3x)</t>
  </si>
  <si>
    <t>Kosten Lustrum III</t>
  </si>
  <si>
    <t>Passe-partouts</t>
  </si>
  <si>
    <t>Unisize</t>
  </si>
  <si>
    <t>Trui</t>
  </si>
  <si>
    <t>S</t>
  </si>
  <si>
    <t>M</t>
  </si>
  <si>
    <t>L</t>
  </si>
  <si>
    <t>XL</t>
  </si>
  <si>
    <t>Bieropener</t>
  </si>
  <si>
    <t>Sokken</t>
  </si>
  <si>
    <t>Eindstand balansrekeningen Studievereniging Sarphati [2023-2024] - Bestuur [XV]</t>
  </si>
  <si>
    <t>Herbegroting Studievereniging Sarphati [2023-2024] - Bestuur [XV]</t>
  </si>
  <si>
    <t>Eindbalans Studievereniging Sarphati [2023-2024] - Bestuur [XV]</t>
  </si>
  <si>
    <t xml:space="preserve"> </t>
  </si>
  <si>
    <t>Per [18-01-2024]</t>
  </si>
  <si>
    <t>24/25</t>
  </si>
  <si>
    <t>Weebly</t>
  </si>
  <si>
    <t>Betaald</t>
  </si>
  <si>
    <t>Website 24/25 (betaald voor 2 jaar)</t>
  </si>
  <si>
    <t>875 --&gt; 625</t>
  </si>
  <si>
    <t>15750/16050 --&gt; 14790/15090 vanwege verandering in deelnemers &amp;deelnemersgeld</t>
  </si>
  <si>
    <t>22750/23050 --&gt; 19500/19800 vanwege verandering in deelnemers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</si>
</sst>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43" formatCode="_ * #,##0.00_ ;_ * \-#,##0.00_ ;_ * &quot;-&quot;??_ ;_ @_ "/>
    <numFmt numFmtId="164" formatCode="&quot;€&quot;\ #,##0.00"/>
  </numFmts>
  <fonts count="42">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1"/>
      <color theme="1"/>
      <name val="Rockitt"/>
    </font>
    <font>
      <sz val="11"/>
      <color rgb="FF000000"/>
      <name val="Rokkitt"/>
    </font>
    <font>
      <i/>
      <sz val="11"/>
      <color rgb="FF000000"/>
      <name val="Rokkitt"/>
    </font>
    <font>
      <b/>
      <sz val="11"/>
      <color rgb="FF9C0006"/>
      <name val="Rockitt"/>
    </font>
    <font>
      <b/>
      <i/>
      <sz val="11"/>
      <color rgb="FF9C0006"/>
      <name val="Rockitt"/>
    </font>
    <font>
      <sz val="11"/>
      <color rgb="FF000000"/>
      <name val="Rockitt"/>
    </font>
    <font>
      <sz val="11"/>
      <color rgb="FF000000"/>
      <name val="Calibri"/>
      <family val="2"/>
      <scheme val="minor"/>
    </font>
    <font>
      <i/>
      <sz val="11"/>
      <color rgb="FF000000"/>
      <name val="Rockitt"/>
    </font>
    <font>
      <sz val="11"/>
      <name val="Rokkitt"/>
    </font>
    <font>
      <b/>
      <i/>
      <u/>
      <sz val="11"/>
      <color rgb="FF000000"/>
      <name val="Rokkitt"/>
    </font>
    <font>
      <b/>
      <sz val="11"/>
      <color rgb="FF9C5700"/>
      <name val="Rockitt"/>
    </font>
    <font>
      <b/>
      <i/>
      <sz val="11"/>
      <color rgb="FF000000"/>
      <name val="Rokkitt"/>
    </font>
    <font>
      <b/>
      <sz val="11"/>
      <color rgb="FF000000"/>
      <name val="Rockitt"/>
    </font>
    <font>
      <sz val="11"/>
      <name val="Rockitt"/>
    </font>
    <font>
      <sz val="11"/>
      <color rgb="FFFF0000"/>
      <name val="Rockitt"/>
    </font>
    <font>
      <i/>
      <sz val="11"/>
      <name val="Rockitt"/>
    </font>
    <font>
      <i/>
      <sz val="11"/>
      <color theme="1"/>
      <name val="Rockitt"/>
    </font>
    <font>
      <sz val="11"/>
      <color rgb="FF9C0006"/>
      <name val="Rockitt"/>
    </font>
    <font>
      <sz val="11"/>
      <color rgb="FF9C5700"/>
      <name val="Rockitt"/>
    </font>
    <font>
      <sz val="11"/>
      <color rgb="FF006100"/>
      <name val="Rockitt"/>
    </font>
    <font>
      <b/>
      <i/>
      <u/>
      <sz val="18"/>
      <color theme="1"/>
      <name val="Rockitt"/>
    </font>
    <font>
      <sz val="11"/>
      <color theme="0" tint="-0.34998626667073579"/>
      <name val="Calibri"/>
      <family val="2"/>
      <scheme val="minor"/>
    </font>
    <font>
      <sz val="11"/>
      <color theme="0" tint="-0.34998626667073579"/>
      <name val="Rockitt"/>
    </font>
    <font>
      <sz val="11"/>
      <color theme="0" tint="-0.499984740745262"/>
      <name val="Rokkitt"/>
    </font>
    <font>
      <i/>
      <sz val="11"/>
      <color theme="0" tint="-0.499984740745262"/>
      <name val="Rokkitt"/>
    </font>
    <font>
      <sz val="11"/>
      <color theme="0" tint="-0.34998626667073579"/>
      <name val="Rokkitt"/>
    </font>
    <font>
      <i/>
      <sz val="11"/>
      <color theme="0" tint="-0.34998626667073579"/>
      <name val="Rokkitt"/>
    </font>
    <font>
      <b/>
      <sz val="11"/>
      <color theme="0" tint="-0.34998626667073579"/>
      <name val="Rockitt"/>
    </font>
    <font>
      <b/>
      <i/>
      <sz val="11"/>
      <color theme="0" tint="-0.34998626667073579"/>
      <name val="Rockitt"/>
    </font>
    <font>
      <i/>
      <sz val="11"/>
      <color theme="0" tint="-0.34998626667073579"/>
      <name val="Rockitt"/>
    </font>
    <font>
      <b/>
      <sz val="11"/>
      <color theme="0" tint="-0.499984740745262"/>
      <name val="Rockitt"/>
    </font>
    <font>
      <b/>
      <sz val="11"/>
      <color rgb="FF000000"/>
      <name val="Calibri"/>
      <family val="2"/>
    </font>
    <font>
      <i/>
      <sz val="11"/>
      <color theme="1"/>
      <name val="Calibri"/>
      <family val="2"/>
      <scheme val="minor"/>
    </font>
    <font>
      <sz val="11"/>
      <name val="Calibri"/>
      <family val="2"/>
      <scheme val="minor"/>
    </font>
    <font>
      <sz val="11"/>
      <color rgb="FF000000"/>
      <name val="Calibri"/>
      <family val="2"/>
    </font>
    <font>
      <sz val="11"/>
      <color rgb="FFFF0000"/>
      <name val="Rokkitt"/>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rgb="FFCCCCCC"/>
        <bgColor rgb="FFCCCCCC"/>
      </patternFill>
    </fill>
    <fill>
      <patternFill patternType="solid">
        <fgColor theme="0" tint="-4.9989318521683403E-2"/>
        <bgColor indexed="64"/>
      </patternFill>
    </fill>
    <fill>
      <patternFill patternType="solid">
        <fgColor rgb="FFFFC7CE"/>
        <bgColor rgb="FF000000"/>
      </patternFill>
    </fill>
    <fill>
      <patternFill patternType="solid">
        <fgColor rgb="FFFFFFFF"/>
        <bgColor rgb="FFFFFFFF"/>
      </patternFill>
    </fill>
    <fill>
      <patternFill patternType="solid">
        <fgColor rgb="FFFFEB9C"/>
        <bgColor rgb="FF000000"/>
      </patternFill>
    </fill>
    <fill>
      <patternFill patternType="solid">
        <fgColor rgb="FFD0CECE"/>
        <bgColor rgb="FFD0CECE"/>
      </patternFill>
    </fill>
    <fill>
      <patternFill patternType="solid">
        <fgColor rgb="FFBFBFBF"/>
        <bgColor rgb="FF000000"/>
      </patternFill>
    </fill>
    <fill>
      <patternFill patternType="solid">
        <fgColor theme="6" tint="0.79998168889431442"/>
        <bgColor indexed="64"/>
      </patternFill>
    </fill>
  </fills>
  <borders count="26">
    <border>
      <left/>
      <right/>
      <top/>
      <bottom/>
      <diagonal/>
    </border>
    <border>
      <left style="thin">
        <color indexed="64"/>
      </left>
      <right/>
      <top style="thin">
        <color rgb="FF000000"/>
      </top>
      <bottom/>
      <diagonal/>
    </border>
    <border>
      <left/>
      <right/>
      <top style="thin">
        <color rgb="FF000000"/>
      </top>
      <bottom/>
      <diagonal/>
    </border>
    <border>
      <left/>
      <right style="thin">
        <color indexed="64"/>
      </right>
      <top/>
      <bottom/>
      <diagonal/>
    </border>
    <border>
      <left style="thin">
        <color indexed="64"/>
      </left>
      <right/>
      <top/>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thin">
        <color rgb="FF000000"/>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double">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right/>
      <top/>
      <bottom style="hair">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207">
    <xf numFmtId="0" fontId="0" fillId="0" borderId="0" xfId="0"/>
    <xf numFmtId="0" fontId="6" fillId="0" borderId="0" xfId="0" applyFont="1"/>
    <xf numFmtId="44" fontId="7" fillId="8" borderId="1" xfId="0" applyNumberFormat="1" applyFont="1" applyFill="1" applyBorder="1"/>
    <xf numFmtId="44" fontId="7" fillId="8" borderId="2" xfId="0" applyNumberFormat="1" applyFont="1" applyFill="1" applyBorder="1"/>
    <xf numFmtId="0" fontId="7" fillId="8" borderId="2" xfId="0" applyFont="1" applyFill="1" applyBorder="1"/>
    <xf numFmtId="44" fontId="7" fillId="9" borderId="0" xfId="0" applyNumberFormat="1" applyFont="1" applyFill="1"/>
    <xf numFmtId="44" fontId="8" fillId="0" borderId="3" xfId="0" applyNumberFormat="1" applyFont="1" applyBorder="1"/>
    <xf numFmtId="44" fontId="7" fillId="0" borderId="0" xfId="0" applyNumberFormat="1" applyFont="1"/>
    <xf numFmtId="44" fontId="7" fillId="0" borderId="4" xfId="0" applyNumberFormat="1" applyFont="1" applyBorder="1"/>
    <xf numFmtId="0" fontId="7" fillId="0" borderId="0" xfId="0" applyFont="1"/>
    <xf numFmtId="44" fontId="7" fillId="0" borderId="5" xfId="0" applyNumberFormat="1" applyFont="1" applyBorder="1"/>
    <xf numFmtId="44" fontId="8" fillId="0" borderId="6" xfId="0" applyNumberFormat="1" applyFont="1" applyBorder="1"/>
    <xf numFmtId="44" fontId="7" fillId="0" borderId="7" xfId="0" applyNumberFormat="1" applyFont="1" applyBorder="1"/>
    <xf numFmtId="0" fontId="7" fillId="0" borderId="5" xfId="0" applyFont="1" applyBorder="1"/>
    <xf numFmtId="44" fontId="9" fillId="10" borderId="0" xfId="0" applyNumberFormat="1" applyFont="1" applyFill="1"/>
    <xf numFmtId="44" fontId="10" fillId="10" borderId="0" xfId="0" applyNumberFormat="1" applyFont="1" applyFill="1"/>
    <xf numFmtId="0" fontId="9" fillId="10" borderId="0" xfId="0" applyFont="1" applyFill="1"/>
    <xf numFmtId="44" fontId="11" fillId="0" borderId="0" xfId="0" applyNumberFormat="1" applyFont="1"/>
    <xf numFmtId="0" fontId="12" fillId="0" borderId="0" xfId="0" applyFont="1"/>
    <xf numFmtId="44" fontId="8" fillId="8" borderId="8" xfId="0" applyNumberFormat="1" applyFont="1" applyFill="1" applyBorder="1"/>
    <xf numFmtId="44" fontId="7" fillId="8" borderId="9" xfId="0" applyNumberFormat="1" applyFont="1" applyFill="1" applyBorder="1"/>
    <xf numFmtId="44" fontId="8" fillId="8" borderId="3" xfId="0" applyNumberFormat="1" applyFont="1" applyFill="1" applyBorder="1"/>
    <xf numFmtId="44" fontId="7" fillId="8" borderId="0" xfId="0" applyNumberFormat="1" applyFont="1" applyFill="1"/>
    <xf numFmtId="0" fontId="7" fillId="8" borderId="3" xfId="0" applyFont="1" applyFill="1" applyBorder="1"/>
    <xf numFmtId="0" fontId="7" fillId="0" borderId="6" xfId="0" applyFont="1" applyBorder="1"/>
    <xf numFmtId="0" fontId="7" fillId="0" borderId="3" xfId="0" applyFont="1" applyBorder="1"/>
    <xf numFmtId="44" fontId="12" fillId="0" borderId="0" xfId="0" applyNumberFormat="1" applyFont="1" applyAlignment="1">
      <alignment horizontal="right"/>
    </xf>
    <xf numFmtId="0" fontId="7" fillId="8" borderId="8" xfId="0" applyFont="1" applyFill="1" applyBorder="1"/>
    <xf numFmtId="44" fontId="13" fillId="0" borderId="0" xfId="0" applyNumberFormat="1" applyFont="1"/>
    <xf numFmtId="44" fontId="14" fillId="0" borderId="0" xfId="0" applyNumberFormat="1" applyFont="1"/>
    <xf numFmtId="0" fontId="7" fillId="11" borderId="3" xfId="0" applyFont="1" applyFill="1" applyBorder="1"/>
    <xf numFmtId="44" fontId="8" fillId="0" borderId="10" xfId="0" applyNumberFormat="1" applyFont="1" applyBorder="1"/>
    <xf numFmtId="44" fontId="7" fillId="0" borderId="11" xfId="0" applyNumberFormat="1" applyFont="1" applyBorder="1"/>
    <xf numFmtId="0" fontId="7" fillId="0" borderId="10" xfId="0" applyFont="1" applyBorder="1"/>
    <xf numFmtId="44" fontId="8" fillId="0" borderId="8" xfId="0" applyNumberFormat="1" applyFont="1" applyBorder="1"/>
    <xf numFmtId="44" fontId="7" fillId="0" borderId="2" xfId="0" applyNumberFormat="1" applyFont="1" applyBorder="1"/>
    <xf numFmtId="0" fontId="7" fillId="0" borderId="8" xfId="0" applyFont="1" applyBorder="1"/>
    <xf numFmtId="0" fontId="15" fillId="0" borderId="0" xfId="0" applyFont="1"/>
    <xf numFmtId="44" fontId="8" fillId="8" borderId="0" xfId="0" applyNumberFormat="1" applyFont="1" applyFill="1"/>
    <xf numFmtId="44" fontId="7" fillId="8" borderId="4" xfId="0" applyNumberFormat="1" applyFont="1" applyFill="1" applyBorder="1"/>
    <xf numFmtId="0" fontId="7" fillId="8" borderId="0" xfId="0" applyFont="1" applyFill="1"/>
    <xf numFmtId="44" fontId="7" fillId="9" borderId="4" xfId="0" applyNumberFormat="1" applyFont="1" applyFill="1" applyBorder="1"/>
    <xf numFmtId="44" fontId="8" fillId="0" borderId="5" xfId="0" applyNumberFormat="1" applyFont="1" applyBorder="1"/>
    <xf numFmtId="44" fontId="8" fillId="0" borderId="0" xfId="0" applyNumberFormat="1" applyFont="1"/>
    <xf numFmtId="44" fontId="4" fillId="12" borderId="0" xfId="0" applyNumberFormat="1" applyFont="1" applyFill="1"/>
    <xf numFmtId="0" fontId="16" fillId="12" borderId="0" xfId="0" applyFont="1" applyFill="1"/>
    <xf numFmtId="44" fontId="7" fillId="9" borderId="12" xfId="0" applyNumberFormat="1" applyFont="1" applyFill="1" applyBorder="1"/>
    <xf numFmtId="44" fontId="8" fillId="0" borderId="11" xfId="0" applyNumberFormat="1" applyFont="1" applyBorder="1"/>
    <xf numFmtId="44" fontId="7" fillId="0" borderId="12" xfId="0" applyNumberFormat="1" applyFont="1" applyBorder="1"/>
    <xf numFmtId="0" fontId="7" fillId="0" borderId="11" xfId="0" applyFont="1" applyBorder="1"/>
    <xf numFmtId="44" fontId="8" fillId="13" borderId="0" xfId="0" applyNumberFormat="1" applyFont="1" applyFill="1"/>
    <xf numFmtId="44" fontId="7" fillId="13" borderId="0" xfId="0" applyNumberFormat="1" applyFont="1" applyFill="1"/>
    <xf numFmtId="44" fontId="7" fillId="13" borderId="4" xfId="0" applyNumberFormat="1" applyFont="1" applyFill="1" applyBorder="1"/>
    <xf numFmtId="0" fontId="7" fillId="13" borderId="2" xfId="0" applyFont="1" applyFill="1" applyBorder="1"/>
    <xf numFmtId="0" fontId="4" fillId="12" borderId="0" xfId="0" applyFont="1" applyFill="1"/>
    <xf numFmtId="0" fontId="17" fillId="0" borderId="0" xfId="0" applyFont="1"/>
    <xf numFmtId="44" fontId="18" fillId="14" borderId="9" xfId="0" applyNumberFormat="1" applyFont="1" applyFill="1" applyBorder="1"/>
    <xf numFmtId="44" fontId="18" fillId="14" borderId="13" xfId="0" applyNumberFormat="1" applyFont="1" applyFill="1" applyBorder="1"/>
    <xf numFmtId="0" fontId="18" fillId="14" borderId="13" xfId="0" applyFont="1" applyFill="1" applyBorder="1"/>
    <xf numFmtId="44" fontId="0" fillId="0" borderId="0" xfId="0" applyNumberFormat="1"/>
    <xf numFmtId="44" fontId="11" fillId="9" borderId="4" xfId="0" applyNumberFormat="1" applyFont="1" applyFill="1" applyBorder="1"/>
    <xf numFmtId="44" fontId="11" fillId="0" borderId="4" xfId="0" applyNumberFormat="1" applyFont="1" applyBorder="1"/>
    <xf numFmtId="0" fontId="11" fillId="0" borderId="0" xfId="0" applyFont="1"/>
    <xf numFmtId="44" fontId="0" fillId="0" borderId="4" xfId="0" applyNumberFormat="1" applyBorder="1"/>
    <xf numFmtId="0" fontId="18" fillId="0" borderId="0" xfId="0" applyFont="1"/>
    <xf numFmtId="44" fontId="13" fillId="9" borderId="0" xfId="0" applyNumberFormat="1" applyFont="1" applyFill="1"/>
    <xf numFmtId="44" fontId="19" fillId="9" borderId="0" xfId="0" applyNumberFormat="1" applyFont="1" applyFill="1"/>
    <xf numFmtId="0" fontId="19" fillId="0" borderId="0" xfId="0" applyFont="1"/>
    <xf numFmtId="44" fontId="19" fillId="0" borderId="0" xfId="0" applyNumberFormat="1" applyFont="1"/>
    <xf numFmtId="44" fontId="21" fillId="9" borderId="0" xfId="0" applyNumberFormat="1" applyFont="1" applyFill="1"/>
    <xf numFmtId="44" fontId="11" fillId="9" borderId="0" xfId="0" applyNumberFormat="1" applyFont="1" applyFill="1"/>
    <xf numFmtId="44" fontId="21" fillId="0" borderId="0" xfId="0" applyNumberFormat="1" applyFont="1"/>
    <xf numFmtId="0" fontId="22" fillId="0" borderId="0" xfId="0" applyFont="1"/>
    <xf numFmtId="44" fontId="11" fillId="9" borderId="9" xfId="0" applyNumberFormat="1" applyFont="1" applyFill="1" applyBorder="1"/>
    <xf numFmtId="44" fontId="13" fillId="0" borderId="13" xfId="0" applyNumberFormat="1" applyFont="1" applyBorder="1"/>
    <xf numFmtId="44" fontId="11" fillId="0" borderId="13" xfId="0" applyNumberFormat="1" applyFont="1" applyBorder="1"/>
    <xf numFmtId="44" fontId="11" fillId="0" borderId="9" xfId="0" applyNumberFormat="1" applyFont="1" applyBorder="1"/>
    <xf numFmtId="0" fontId="18" fillId="0" borderId="13" xfId="0" applyFont="1" applyBorder="1"/>
    <xf numFmtId="0" fontId="11" fillId="0" borderId="4" xfId="0" applyFont="1" applyBorder="1"/>
    <xf numFmtId="0" fontId="13" fillId="0" borderId="0" xfId="0" applyFont="1"/>
    <xf numFmtId="0" fontId="20" fillId="0" borderId="0" xfId="0" applyFont="1"/>
    <xf numFmtId="0" fontId="23" fillId="3" borderId="0" xfId="4" applyFont="1"/>
    <xf numFmtId="0" fontId="24" fillId="4" borderId="0" xfId="5" applyFont="1"/>
    <xf numFmtId="0" fontId="25" fillId="2" borderId="0" xfId="3" applyFont="1"/>
    <xf numFmtId="0" fontId="26" fillId="0" borderId="0" xfId="0" applyFont="1"/>
    <xf numFmtId="0" fontId="27" fillId="0" borderId="0" xfId="0" applyFont="1"/>
    <xf numFmtId="0" fontId="28" fillId="0" borderId="0" xfId="0" applyFont="1"/>
    <xf numFmtId="44" fontId="7" fillId="8" borderId="13" xfId="0" applyNumberFormat="1" applyFont="1" applyFill="1" applyBorder="1"/>
    <xf numFmtId="44" fontId="29" fillId="8" borderId="1" xfId="0" applyNumberFormat="1" applyFont="1" applyFill="1" applyBorder="1"/>
    <xf numFmtId="44" fontId="8" fillId="8" borderId="2" xfId="0" applyNumberFormat="1" applyFont="1" applyFill="1" applyBorder="1"/>
    <xf numFmtId="44" fontId="30" fillId="8" borderId="2" xfId="0" applyNumberFormat="1" applyFont="1" applyFill="1" applyBorder="1"/>
    <xf numFmtId="44" fontId="29" fillId="8" borderId="2" xfId="0" applyNumberFormat="1" applyFont="1" applyFill="1" applyBorder="1"/>
    <xf numFmtId="44" fontId="31" fillId="9" borderId="0" xfId="0" applyNumberFormat="1" applyFont="1" applyFill="1"/>
    <xf numFmtId="44" fontId="32" fillId="9" borderId="0" xfId="0" applyNumberFormat="1" applyFont="1" applyFill="1"/>
    <xf numFmtId="44" fontId="31" fillId="9" borderId="4" xfId="0" applyNumberFormat="1" applyFont="1" applyFill="1" applyBorder="1"/>
    <xf numFmtId="0" fontId="11" fillId="0" borderId="11" xfId="0" applyFont="1" applyBorder="1"/>
    <xf numFmtId="44" fontId="31" fillId="0" borderId="7" xfId="0" applyNumberFormat="1" applyFont="1" applyBorder="1"/>
    <xf numFmtId="0" fontId="13" fillId="0" borderId="11" xfId="0" applyFont="1" applyBorder="1"/>
    <xf numFmtId="44" fontId="32" fillId="0" borderId="5" xfId="0" applyNumberFormat="1" applyFont="1" applyBorder="1"/>
    <xf numFmtId="44" fontId="31" fillId="0" borderId="5" xfId="0" applyNumberFormat="1" applyFont="1" applyBorder="1"/>
    <xf numFmtId="44" fontId="33" fillId="10" borderId="0" xfId="0" applyNumberFormat="1" applyFont="1" applyFill="1"/>
    <xf numFmtId="44" fontId="34" fillId="10" borderId="0" xfId="0" applyNumberFormat="1" applyFont="1" applyFill="1"/>
    <xf numFmtId="44" fontId="28" fillId="0" borderId="0" xfId="0" applyNumberFormat="1" applyFont="1"/>
    <xf numFmtId="44" fontId="29" fillId="8" borderId="9" xfId="0" applyNumberFormat="1" applyFont="1" applyFill="1" applyBorder="1"/>
    <xf numFmtId="44" fontId="8" fillId="8" borderId="13" xfId="0" applyNumberFormat="1" applyFont="1" applyFill="1" applyBorder="1"/>
    <xf numFmtId="44" fontId="30" fillId="8" borderId="0" xfId="0" applyNumberFormat="1" applyFont="1" applyFill="1"/>
    <xf numFmtId="44" fontId="29" fillId="8" borderId="0" xfId="0" applyNumberFormat="1" applyFont="1" applyFill="1"/>
    <xf numFmtId="44" fontId="32" fillId="9" borderId="5" xfId="0" applyNumberFormat="1" applyFont="1" applyFill="1" applyBorder="1"/>
    <xf numFmtId="44" fontId="31" fillId="9" borderId="5" xfId="0" applyNumberFormat="1" applyFont="1" applyFill="1" applyBorder="1"/>
    <xf numFmtId="44" fontId="27" fillId="0" borderId="0" xfId="0" applyNumberFormat="1" applyFont="1" applyAlignment="1">
      <alignment horizontal="right"/>
    </xf>
    <xf numFmtId="44" fontId="35" fillId="0" borderId="0" xfId="0" applyNumberFormat="1" applyFont="1"/>
    <xf numFmtId="44" fontId="32" fillId="9" borderId="11" xfId="0" applyNumberFormat="1" applyFont="1" applyFill="1" applyBorder="1"/>
    <xf numFmtId="44" fontId="31" fillId="9" borderId="11" xfId="0" applyNumberFormat="1" applyFont="1" applyFill="1" applyBorder="1"/>
    <xf numFmtId="44" fontId="7" fillId="9" borderId="13" xfId="0" applyNumberFormat="1" applyFont="1" applyFill="1" applyBorder="1"/>
    <xf numFmtId="44" fontId="32" fillId="9" borderId="2" xfId="0" applyNumberFormat="1" applyFont="1" applyFill="1" applyBorder="1"/>
    <xf numFmtId="44" fontId="31" fillId="9" borderId="2" xfId="0" applyNumberFormat="1" applyFont="1" applyFill="1" applyBorder="1"/>
    <xf numFmtId="44" fontId="31" fillId="0" borderId="0" xfId="0" applyNumberFormat="1" applyFont="1"/>
    <xf numFmtId="44" fontId="29" fillId="8" borderId="4" xfId="0" applyNumberFormat="1" applyFont="1" applyFill="1" applyBorder="1"/>
    <xf numFmtId="44" fontId="31" fillId="9" borderId="7" xfId="0" applyNumberFormat="1" applyFont="1" applyFill="1" applyBorder="1"/>
    <xf numFmtId="0" fontId="13" fillId="0" borderId="10" xfId="0" applyFont="1" applyBorder="1"/>
    <xf numFmtId="44" fontId="27" fillId="12" borderId="0" xfId="0" applyNumberFormat="1" applyFont="1" applyFill="1"/>
    <xf numFmtId="44" fontId="31" fillId="9" borderId="12" xfId="0" applyNumberFormat="1" applyFont="1" applyFill="1" applyBorder="1"/>
    <xf numFmtId="44" fontId="8" fillId="13" borderId="14" xfId="0" applyNumberFormat="1" applyFont="1" applyFill="1" applyBorder="1"/>
    <xf numFmtId="44" fontId="30" fillId="13" borderId="0" xfId="0" applyNumberFormat="1" applyFont="1" applyFill="1"/>
    <xf numFmtId="44" fontId="29" fillId="13" borderId="0" xfId="0" applyNumberFormat="1" applyFont="1" applyFill="1"/>
    <xf numFmtId="44" fontId="29" fillId="13" borderId="4" xfId="0" applyNumberFormat="1" applyFont="1" applyFill="1" applyBorder="1"/>
    <xf numFmtId="44" fontId="32" fillId="0" borderId="11" xfId="0" applyNumberFormat="1" applyFont="1" applyBorder="1"/>
    <xf numFmtId="0" fontId="27" fillId="12" borderId="0" xfId="0" applyFont="1" applyFill="1"/>
    <xf numFmtId="0" fontId="31" fillId="0" borderId="0" xfId="0" applyFont="1"/>
    <xf numFmtId="44" fontId="6" fillId="0" borderId="0" xfId="0" applyNumberFormat="1" applyFont="1"/>
    <xf numFmtId="44" fontId="18" fillId="14" borderId="0" xfId="0" applyNumberFormat="1" applyFont="1" applyFill="1"/>
    <xf numFmtId="44" fontId="36" fillId="14" borderId="9" xfId="0" applyNumberFormat="1" applyFont="1" applyFill="1" applyBorder="1"/>
    <xf numFmtId="44" fontId="36" fillId="14" borderId="13" xfId="0" applyNumberFormat="1" applyFont="1" applyFill="1" applyBorder="1"/>
    <xf numFmtId="44" fontId="11" fillId="9" borderId="11" xfId="0" applyNumberFormat="1" applyFont="1" applyFill="1" applyBorder="1"/>
    <xf numFmtId="44" fontId="28" fillId="9" borderId="4" xfId="0" applyNumberFormat="1" applyFont="1" applyFill="1" applyBorder="1"/>
    <xf numFmtId="44" fontId="35" fillId="9" borderId="0" xfId="0" applyNumberFormat="1" applyFont="1" applyFill="1"/>
    <xf numFmtId="44" fontId="28" fillId="9" borderId="0" xfId="0" applyNumberFormat="1" applyFont="1" applyFill="1"/>
    <xf numFmtId="44" fontId="27" fillId="9" borderId="4" xfId="0" applyNumberFormat="1" applyFont="1" applyFill="1" applyBorder="1"/>
    <xf numFmtId="44" fontId="28" fillId="9" borderId="9" xfId="0" applyNumberFormat="1" applyFont="1" applyFill="1" applyBorder="1"/>
    <xf numFmtId="44" fontId="35" fillId="9" borderId="13" xfId="0" applyNumberFormat="1" applyFont="1" applyFill="1" applyBorder="1"/>
    <xf numFmtId="44" fontId="28" fillId="9" borderId="13" xfId="0" applyNumberFormat="1" applyFont="1" applyFill="1" applyBorder="1"/>
    <xf numFmtId="0" fontId="28" fillId="0" borderId="4" xfId="0" applyFont="1" applyBorder="1"/>
    <xf numFmtId="0" fontId="35" fillId="0" borderId="0" xfId="0" applyFont="1"/>
    <xf numFmtId="0" fontId="23" fillId="0" borderId="0" xfId="4" applyFont="1" applyFill="1"/>
    <xf numFmtId="0" fontId="24" fillId="0" borderId="0" xfId="5" applyFont="1" applyFill="1"/>
    <xf numFmtId="0" fontId="25" fillId="0" borderId="0" xfId="3" applyFont="1" applyFill="1"/>
    <xf numFmtId="0" fontId="5" fillId="6" borderId="15" xfId="7" applyFont="1" applyBorder="1"/>
    <xf numFmtId="0" fontId="5" fillId="6" borderId="16" xfId="7" applyFont="1" applyBorder="1"/>
    <xf numFmtId="0" fontId="5" fillId="6" borderId="17" xfId="7" applyFont="1" applyBorder="1"/>
    <xf numFmtId="44" fontId="5" fillId="6" borderId="16" xfId="2" applyFont="1" applyFill="1" applyBorder="1"/>
    <xf numFmtId="0" fontId="5" fillId="6" borderId="18" xfId="7" applyFont="1" applyBorder="1"/>
    <xf numFmtId="0" fontId="37" fillId="0" borderId="0" xfId="0" applyFont="1"/>
    <xf numFmtId="0" fontId="1" fillId="5" borderId="19" xfId="6" applyBorder="1"/>
    <xf numFmtId="0" fontId="1" fillId="5" borderId="0" xfId="6" applyBorder="1"/>
    <xf numFmtId="0" fontId="1" fillId="5" borderId="3" xfId="6" applyBorder="1"/>
    <xf numFmtId="44" fontId="1" fillId="5" borderId="0" xfId="2" applyFont="1" applyFill="1" applyBorder="1"/>
    <xf numFmtId="0" fontId="38" fillId="5" borderId="0" xfId="6" applyFont="1" applyBorder="1"/>
    <xf numFmtId="0" fontId="1" fillId="5" borderId="20" xfId="6" applyBorder="1"/>
    <xf numFmtId="0" fontId="5" fillId="7" borderId="21" xfId="8" applyFont="1" applyBorder="1"/>
    <xf numFmtId="0" fontId="5" fillId="7" borderId="22" xfId="8" applyFont="1" applyBorder="1"/>
    <xf numFmtId="0" fontId="5" fillId="7" borderId="23" xfId="8" applyFont="1" applyBorder="1"/>
    <xf numFmtId="0" fontId="5" fillId="7" borderId="24" xfId="8" applyFont="1" applyBorder="1"/>
    <xf numFmtId="0" fontId="39" fillId="5" borderId="0" xfId="6" applyFont="1" applyBorder="1"/>
    <xf numFmtId="0" fontId="39" fillId="5" borderId="3" xfId="6" applyFont="1" applyBorder="1"/>
    <xf numFmtId="44" fontId="39" fillId="5" borderId="0" xfId="2" applyFont="1" applyFill="1" applyBorder="1"/>
    <xf numFmtId="0" fontId="5" fillId="0" borderId="0" xfId="7" applyFont="1" applyFill="1" applyBorder="1"/>
    <xf numFmtId="44" fontId="5" fillId="0" borderId="0" xfId="2" applyFont="1" applyFill="1" applyBorder="1"/>
    <xf numFmtId="0" fontId="1" fillId="0" borderId="0" xfId="6" applyFill="1" applyBorder="1"/>
    <xf numFmtId="44" fontId="1" fillId="0" borderId="0" xfId="2" applyFont="1" applyFill="1" applyBorder="1"/>
    <xf numFmtId="0" fontId="5" fillId="0" borderId="0" xfId="8" applyFont="1" applyFill="1" applyBorder="1"/>
    <xf numFmtId="0" fontId="1" fillId="6" borderId="15" xfId="7" applyBorder="1"/>
    <xf numFmtId="0" fontId="1" fillId="6" borderId="16" xfId="7" applyBorder="1"/>
    <xf numFmtId="0" fontId="1" fillId="6" borderId="17" xfId="7" applyBorder="1"/>
    <xf numFmtId="0" fontId="1" fillId="5" borderId="0" xfId="6"/>
    <xf numFmtId="44" fontId="1" fillId="5" borderId="0" xfId="2" applyFont="1" applyFill="1"/>
    <xf numFmtId="1" fontId="1" fillId="5" borderId="0" xfId="1" applyNumberFormat="1" applyFont="1" applyFill="1" applyBorder="1" applyAlignment="1">
      <alignment horizontal="left"/>
    </xf>
    <xf numFmtId="0" fontId="1" fillId="5" borderId="0" xfId="6" applyBorder="1" applyAlignment="1">
      <alignment horizontal="left"/>
    </xf>
    <xf numFmtId="0" fontId="1" fillId="7" borderId="21" xfId="8" applyBorder="1"/>
    <xf numFmtId="0" fontId="1" fillId="0" borderId="0" xfId="6" applyFill="1" applyBorder="1" applyAlignment="1">
      <alignment horizontal="left"/>
    </xf>
    <xf numFmtId="0" fontId="1" fillId="5" borderId="15" xfId="6" applyBorder="1"/>
    <xf numFmtId="44" fontId="1" fillId="5" borderId="16" xfId="2" applyFont="1" applyFill="1" applyBorder="1"/>
    <xf numFmtId="0" fontId="1" fillId="5" borderId="16" xfId="6" applyBorder="1"/>
    <xf numFmtId="0" fontId="1" fillId="5" borderId="17" xfId="6" applyBorder="1"/>
    <xf numFmtId="0" fontId="1" fillId="5" borderId="18" xfId="6" applyBorder="1"/>
    <xf numFmtId="0" fontId="1" fillId="0" borderId="0" xfId="8" applyFill="1" applyBorder="1"/>
    <xf numFmtId="0" fontId="5" fillId="0" borderId="0" xfId="0" applyFont="1"/>
    <xf numFmtId="44" fontId="0" fillId="0" borderId="0" xfId="2" applyFont="1"/>
    <xf numFmtId="0" fontId="40" fillId="0" borderId="0" xfId="0" applyFont="1"/>
    <xf numFmtId="164" fontId="5" fillId="6" borderId="15" xfId="7" applyNumberFormat="1" applyFont="1" applyBorder="1"/>
    <xf numFmtId="164" fontId="5" fillId="6" borderId="18" xfId="7" applyNumberFormat="1" applyFont="1" applyBorder="1"/>
    <xf numFmtId="164" fontId="5" fillId="6" borderId="16" xfId="7" applyNumberFormat="1" applyFont="1" applyBorder="1"/>
    <xf numFmtId="164" fontId="1" fillId="5" borderId="19" xfId="6" applyNumberFormat="1" applyBorder="1"/>
    <xf numFmtId="164" fontId="1" fillId="5" borderId="20" xfId="6" applyNumberFormat="1" applyBorder="1"/>
    <xf numFmtId="164" fontId="1" fillId="5" borderId="0" xfId="6" applyNumberFormat="1"/>
    <xf numFmtId="44" fontId="1" fillId="15" borderId="25" xfId="2" applyFont="1" applyFill="1" applyBorder="1"/>
    <xf numFmtId="0" fontId="1" fillId="5" borderId="25" xfId="6" applyBorder="1"/>
    <xf numFmtId="44" fontId="1" fillId="5" borderId="25" xfId="2" applyFont="1" applyFill="1" applyBorder="1"/>
    <xf numFmtId="44" fontId="1" fillId="15" borderId="0" xfId="2" applyFont="1" applyFill="1"/>
    <xf numFmtId="44" fontId="5" fillId="7" borderId="22" xfId="2" applyFont="1" applyFill="1" applyBorder="1"/>
    <xf numFmtId="0" fontId="9" fillId="3" borderId="0" xfId="4" applyFont="1"/>
    <xf numFmtId="44" fontId="20" fillId="0" borderId="4" xfId="0" applyNumberFormat="1" applyFont="1" applyBorder="1"/>
    <xf numFmtId="44" fontId="20" fillId="9" borderId="4" xfId="0" applyNumberFormat="1" applyFont="1" applyFill="1" applyBorder="1"/>
    <xf numFmtId="44" fontId="20" fillId="9" borderId="0" xfId="0" applyNumberFormat="1" applyFont="1" applyFill="1"/>
    <xf numFmtId="44" fontId="41" fillId="0" borderId="4" xfId="0" applyNumberFormat="1" applyFont="1" applyBorder="1"/>
    <xf numFmtId="44" fontId="41" fillId="0" borderId="0" xfId="0" applyNumberFormat="1" applyFont="1"/>
    <xf numFmtId="44" fontId="41" fillId="0" borderId="7" xfId="0" applyNumberFormat="1" applyFont="1" applyBorder="1"/>
    <xf numFmtId="44" fontId="41" fillId="0" borderId="5" xfId="0" applyNumberFormat="1" applyFont="1" applyBorder="1"/>
  </cellXfs>
  <cellStyles count="9">
    <cellStyle name="20% - Accent3" xfId="6" builtinId="38"/>
    <cellStyle name="40% - Accent3" xfId="7" builtinId="39"/>
    <cellStyle name="60% - Accent3" xfId="8" builtinId="40"/>
    <cellStyle name="Goed" xfId="3" builtinId="26"/>
    <cellStyle name="Komma" xfId="1" builtinId="3"/>
    <cellStyle name="Neutraal" xfId="5" builtinId="28"/>
    <cellStyle name="Ongeldig" xfId="4" builtinId="27"/>
    <cellStyle name="Standaard" xfId="0" builtinId="0"/>
    <cellStyle name="Valuta" xfId="2" builtinId="4"/>
  </cellStyles>
  <dxfs count="9">
    <dxf>
      <font>
        <color rgb="FFFFC7CE"/>
      </font>
      <fill>
        <patternFill>
          <bgColor rgb="FFFFC7CE"/>
        </patternFill>
      </fill>
    </dxf>
    <dxf>
      <font>
        <color rgb="FFC6EFCE"/>
      </font>
      <fill>
        <patternFill>
          <bgColor rgb="FFC6EFCE"/>
        </patternFill>
      </fill>
    </dxf>
    <dxf>
      <font>
        <color rgb="FFFFEB9C"/>
      </font>
      <fill>
        <patternFill>
          <bgColor rgb="FFFFEB9C"/>
        </patternFill>
      </fill>
    </dxf>
    <dxf>
      <font>
        <color rgb="FFFFEB9C"/>
      </font>
      <fill>
        <patternFill>
          <bgColor rgb="FFFFEB9C"/>
        </patternFill>
      </fill>
    </dxf>
    <dxf>
      <font>
        <color rgb="FFC6EFCE"/>
      </font>
      <fill>
        <patternFill>
          <bgColor rgb="FFC6EFCE"/>
        </patternFill>
      </fill>
    </dxf>
    <dxf>
      <font>
        <color rgb="FFFFC7CE"/>
      </font>
      <fill>
        <patternFill>
          <bgColor rgb="FFFFC7CE"/>
        </patternFill>
      </fill>
    </dxf>
    <dxf>
      <font>
        <color rgb="FFFFEB9C"/>
      </font>
      <fill>
        <patternFill>
          <bgColor rgb="FFFFEB9C"/>
        </patternFill>
      </fill>
    </dxf>
    <dxf>
      <font>
        <color rgb="FFC6EFCE"/>
      </font>
      <fill>
        <patternFill>
          <bgColor rgb="FFC6EFCE"/>
        </patternFill>
      </fill>
    </dxf>
    <dxf>
      <font>
        <color rgb="FFFFC7CE"/>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47606-48ED-4B7D-8118-2675718D6284}">
  <sheetPr>
    <tabColor theme="5" tint="0.39997558519241921"/>
  </sheetPr>
  <dimension ref="A1:M322"/>
  <sheetViews>
    <sheetView tabSelected="1" topLeftCell="A21" zoomScale="95" workbookViewId="0">
      <selection activeCell="J40" sqref="J40"/>
    </sheetView>
  </sheetViews>
  <sheetFormatPr defaultRowHeight="14.4"/>
  <cols>
    <col min="1" max="1" width="3.77734375" customWidth="1"/>
    <col min="2" max="2" width="35.77734375" customWidth="1"/>
    <col min="3" max="6" width="18.33203125" customWidth="1"/>
    <col min="7" max="7" width="3.77734375" customWidth="1"/>
    <col min="8" max="10" width="15.77734375" customWidth="1"/>
  </cols>
  <sheetData>
    <row r="1" spans="1:13" ht="22.8">
      <c r="A1" s="84" t="s">
        <v>192</v>
      </c>
      <c r="B1" s="1"/>
      <c r="C1" s="1"/>
      <c r="D1" s="1"/>
      <c r="E1" s="1"/>
      <c r="H1" s="83" t="s">
        <v>92</v>
      </c>
      <c r="I1" s="82" t="s">
        <v>83</v>
      </c>
      <c r="J1" s="81" t="s">
        <v>91</v>
      </c>
      <c r="K1" s="1"/>
      <c r="L1" s="1"/>
      <c r="M1" s="1"/>
    </row>
    <row r="2" spans="1:13">
      <c r="A2" s="80" t="s">
        <v>90</v>
      </c>
      <c r="B2" s="1"/>
      <c r="C2" s="1"/>
      <c r="D2" s="1"/>
      <c r="E2" s="1"/>
      <c r="F2" s="1"/>
      <c r="G2" s="1"/>
      <c r="H2" s="1"/>
      <c r="I2" s="1"/>
      <c r="J2" s="1"/>
      <c r="K2" s="1"/>
      <c r="L2" s="1"/>
      <c r="M2" s="1"/>
    </row>
    <row r="3" spans="1:13">
      <c r="A3" s="1"/>
      <c r="B3" s="1"/>
      <c r="C3" s="1"/>
      <c r="D3" s="1"/>
      <c r="E3" s="1"/>
      <c r="F3" s="1"/>
      <c r="G3" s="1"/>
      <c r="H3" s="1"/>
      <c r="I3" s="1"/>
      <c r="J3" s="1"/>
      <c r="K3" s="1"/>
      <c r="L3" s="1"/>
      <c r="M3" s="1"/>
    </row>
    <row r="4" spans="1:13">
      <c r="B4" s="62" t="s">
        <v>8</v>
      </c>
      <c r="C4" s="78" t="s">
        <v>7</v>
      </c>
      <c r="D4" s="62" t="s">
        <v>6</v>
      </c>
      <c r="E4" s="79" t="s">
        <v>5</v>
      </c>
      <c r="F4" s="78" t="s">
        <v>4</v>
      </c>
      <c r="G4" s="1"/>
      <c r="H4" s="1"/>
      <c r="I4" s="1"/>
      <c r="J4" s="1"/>
      <c r="K4" s="1"/>
      <c r="L4" s="1"/>
      <c r="M4" s="1"/>
    </row>
    <row r="5" spans="1:13">
      <c r="B5" s="77" t="s">
        <v>7</v>
      </c>
      <c r="C5" s="76"/>
      <c r="D5" s="75"/>
      <c r="E5" s="74"/>
      <c r="F5" s="73"/>
      <c r="G5" s="1"/>
      <c r="H5" s="72"/>
      <c r="I5" s="1"/>
      <c r="J5" s="1"/>
      <c r="K5" s="1"/>
      <c r="L5" s="1"/>
      <c r="M5" s="1"/>
    </row>
    <row r="6" spans="1:13">
      <c r="A6" s="59">
        <f>F6</f>
        <v>7500</v>
      </c>
      <c r="B6" s="62" t="s">
        <v>89</v>
      </c>
      <c r="C6" s="200">
        <v>7500</v>
      </c>
      <c r="D6" s="17">
        <v>0</v>
      </c>
      <c r="E6" s="28">
        <v>0</v>
      </c>
      <c r="F6" s="201">
        <f>C6-D6+E6</f>
        <v>7500</v>
      </c>
      <c r="G6" s="1"/>
      <c r="H6" s="72"/>
      <c r="I6" s="1"/>
      <c r="J6" s="80" t="s">
        <v>175</v>
      </c>
      <c r="K6" s="1"/>
      <c r="L6" s="1"/>
      <c r="M6" s="1"/>
    </row>
    <row r="7" spans="1:13">
      <c r="A7" s="59">
        <f>F7</f>
        <v>8000</v>
      </c>
      <c r="B7" s="62" t="s">
        <v>87</v>
      </c>
      <c r="C7" s="61">
        <v>8000</v>
      </c>
      <c r="D7" s="17">
        <v>0</v>
      </c>
      <c r="E7" s="28">
        <v>0</v>
      </c>
      <c r="F7" s="60">
        <f>C7-D7+E7</f>
        <v>8000</v>
      </c>
      <c r="G7" s="1"/>
      <c r="H7" s="72"/>
      <c r="I7" s="1"/>
      <c r="J7" s="1"/>
      <c r="K7" s="1"/>
      <c r="L7" s="1"/>
      <c r="M7" s="1"/>
    </row>
    <row r="8" spans="1:13">
      <c r="A8" s="59">
        <f>F8</f>
        <v>625</v>
      </c>
      <c r="B8" s="62" t="s">
        <v>85</v>
      </c>
      <c r="C8" s="200">
        <v>625</v>
      </c>
      <c r="D8" s="17">
        <v>0</v>
      </c>
      <c r="E8" s="28">
        <v>0</v>
      </c>
      <c r="F8" s="201">
        <f>C8-D8+E8</f>
        <v>625</v>
      </c>
      <c r="G8" s="1"/>
      <c r="H8" s="72"/>
      <c r="I8" s="1"/>
      <c r="J8" s="80" t="s">
        <v>200</v>
      </c>
      <c r="K8" s="1"/>
      <c r="L8" s="1"/>
      <c r="M8" s="1"/>
    </row>
    <row r="9" spans="1:13">
      <c r="A9" s="59"/>
      <c r="B9" s="64" t="s">
        <v>83</v>
      </c>
      <c r="C9" s="61"/>
      <c r="D9" s="17"/>
      <c r="E9" s="28"/>
      <c r="F9" s="60"/>
      <c r="G9" s="1"/>
      <c r="I9" s="1"/>
      <c r="J9" s="1"/>
      <c r="K9" s="1"/>
      <c r="L9" s="1"/>
      <c r="M9" s="1"/>
    </row>
    <row r="10" spans="1:13">
      <c r="A10" s="82"/>
      <c r="B10" s="62" t="s">
        <v>82</v>
      </c>
      <c r="C10" s="61">
        <v>2400</v>
      </c>
      <c r="D10" s="17">
        <v>2400</v>
      </c>
      <c r="E10" s="28">
        <v>0</v>
      </c>
      <c r="F10" s="60">
        <f>C10-D10+E10</f>
        <v>0</v>
      </c>
      <c r="G10" s="1"/>
      <c r="H10" s="72"/>
      <c r="I10" s="1"/>
      <c r="J10" s="1"/>
      <c r="K10" s="1"/>
      <c r="L10" s="1"/>
      <c r="M10" s="1"/>
    </row>
    <row r="11" spans="1:13">
      <c r="A11" s="82"/>
      <c r="B11" s="62" t="s">
        <v>81</v>
      </c>
      <c r="C11" s="61">
        <v>500</v>
      </c>
      <c r="D11" s="17">
        <v>500</v>
      </c>
      <c r="E11" s="28">
        <v>0</v>
      </c>
      <c r="F11" s="60">
        <f>C11-D11+E11</f>
        <v>0</v>
      </c>
      <c r="G11" s="1"/>
      <c r="H11" s="72"/>
      <c r="I11" s="1"/>
      <c r="J11" s="1"/>
      <c r="K11" s="1"/>
      <c r="L11" s="1"/>
      <c r="M11" s="1"/>
    </row>
    <row r="12" spans="1:13">
      <c r="A12" s="59"/>
      <c r="B12" s="64" t="s">
        <v>80</v>
      </c>
      <c r="C12" s="61"/>
      <c r="D12" s="17"/>
      <c r="E12" s="28"/>
      <c r="F12" s="60"/>
      <c r="G12" s="1"/>
      <c r="H12" s="72"/>
      <c r="I12" s="1"/>
      <c r="J12" s="1"/>
      <c r="K12" s="1"/>
      <c r="L12" s="1"/>
      <c r="M12" s="1"/>
    </row>
    <row r="13" spans="1:13">
      <c r="A13" s="59">
        <f t="shared" ref="A13:A20" si="0">F13</f>
        <v>0</v>
      </c>
      <c r="B13" s="62" t="s">
        <v>79</v>
      </c>
      <c r="C13" s="61">
        <v>0</v>
      </c>
      <c r="D13" s="68">
        <v>1250</v>
      </c>
      <c r="E13" s="28">
        <v>1250</v>
      </c>
      <c r="F13" s="60">
        <f t="shared" ref="F13:F19" si="1">C13-D13+E13</f>
        <v>0</v>
      </c>
      <c r="G13" s="1"/>
      <c r="I13" s="1"/>
      <c r="J13" s="1"/>
      <c r="K13" s="1"/>
      <c r="L13" s="1"/>
      <c r="M13" s="1"/>
    </row>
    <row r="14" spans="1:13">
      <c r="A14" s="59">
        <f t="shared" si="0"/>
        <v>0</v>
      </c>
      <c r="B14" s="62" t="s">
        <v>78</v>
      </c>
      <c r="C14" s="61">
        <v>0</v>
      </c>
      <c r="D14" s="68">
        <v>750</v>
      </c>
      <c r="E14" s="28">
        <v>750</v>
      </c>
      <c r="F14" s="60">
        <f t="shared" si="1"/>
        <v>0</v>
      </c>
      <c r="G14" s="1"/>
      <c r="H14" s="72"/>
      <c r="I14" s="1"/>
      <c r="J14" s="1"/>
      <c r="K14" s="1"/>
      <c r="L14" s="1"/>
      <c r="M14" s="1"/>
    </row>
    <row r="15" spans="1:13">
      <c r="A15" s="59">
        <f t="shared" si="0"/>
        <v>0</v>
      </c>
      <c r="B15" s="62" t="s">
        <v>77</v>
      </c>
      <c r="C15" s="61">
        <v>0</v>
      </c>
      <c r="D15" s="68">
        <v>300</v>
      </c>
      <c r="E15" s="28">
        <v>300</v>
      </c>
      <c r="F15" s="60">
        <f t="shared" si="1"/>
        <v>0</v>
      </c>
      <c r="G15" s="1"/>
      <c r="H15" s="72"/>
      <c r="I15" s="1"/>
      <c r="J15" s="1"/>
      <c r="K15" s="1"/>
      <c r="L15" s="1"/>
      <c r="M15" s="1"/>
    </row>
    <row r="16" spans="1:13">
      <c r="A16" s="59">
        <f t="shared" si="0"/>
        <v>0</v>
      </c>
      <c r="B16" s="62" t="s">
        <v>76</v>
      </c>
      <c r="C16" s="61">
        <v>0</v>
      </c>
      <c r="D16" s="68">
        <v>250</v>
      </c>
      <c r="E16" s="28">
        <v>250</v>
      </c>
      <c r="F16" s="60">
        <f t="shared" si="1"/>
        <v>0</v>
      </c>
      <c r="G16" s="1"/>
      <c r="H16" s="72"/>
      <c r="I16" s="1"/>
      <c r="J16" s="1"/>
      <c r="K16" s="1"/>
      <c r="L16" s="1"/>
      <c r="M16" s="1"/>
    </row>
    <row r="17" spans="1:13">
      <c r="A17" s="59">
        <f t="shared" si="0"/>
        <v>0</v>
      </c>
      <c r="B17" s="62" t="s">
        <v>75</v>
      </c>
      <c r="C17" s="61">
        <v>0</v>
      </c>
      <c r="D17" s="68">
        <v>270</v>
      </c>
      <c r="E17" s="28">
        <v>270</v>
      </c>
      <c r="F17" s="60">
        <f t="shared" si="1"/>
        <v>0</v>
      </c>
      <c r="G17" s="1"/>
      <c r="H17" s="1"/>
      <c r="I17" s="1"/>
      <c r="J17" s="1"/>
      <c r="K17" s="1"/>
      <c r="L17" s="1"/>
      <c r="M17" s="1"/>
    </row>
    <row r="18" spans="1:13">
      <c r="A18" s="59">
        <f t="shared" si="0"/>
        <v>0</v>
      </c>
      <c r="B18" s="62" t="s">
        <v>74</v>
      </c>
      <c r="C18" s="61">
        <v>0</v>
      </c>
      <c r="D18" s="68">
        <v>350</v>
      </c>
      <c r="E18" s="71">
        <v>350</v>
      </c>
      <c r="F18" s="60">
        <f t="shared" si="1"/>
        <v>0</v>
      </c>
      <c r="G18" s="1"/>
      <c r="H18" s="1"/>
      <c r="I18" s="1"/>
      <c r="J18" s="1"/>
      <c r="K18" s="1"/>
      <c r="L18" s="1"/>
      <c r="M18" s="1"/>
    </row>
    <row r="19" spans="1:13">
      <c r="A19" s="59">
        <f t="shared" si="0"/>
        <v>0</v>
      </c>
      <c r="B19" s="1" t="s">
        <v>73</v>
      </c>
      <c r="C19" s="61">
        <v>0</v>
      </c>
      <c r="D19" s="68">
        <v>200</v>
      </c>
      <c r="E19" s="28">
        <v>200</v>
      </c>
      <c r="F19" s="60">
        <f t="shared" si="1"/>
        <v>0</v>
      </c>
      <c r="G19" s="1"/>
      <c r="H19" s="1"/>
      <c r="I19" s="1"/>
      <c r="J19" s="1"/>
      <c r="K19" s="1"/>
      <c r="L19" s="1"/>
      <c r="M19" s="1"/>
    </row>
    <row r="20" spans="1:13">
      <c r="A20" s="59">
        <f t="shared" si="0"/>
        <v>-250</v>
      </c>
      <c r="B20" s="1" t="s">
        <v>148</v>
      </c>
      <c r="C20" s="61">
        <v>500</v>
      </c>
      <c r="D20" s="68">
        <v>750</v>
      </c>
      <c r="E20" s="28">
        <v>0</v>
      </c>
      <c r="F20" s="60">
        <v>-250</v>
      </c>
      <c r="G20" s="1"/>
      <c r="H20" s="1"/>
      <c r="I20" s="1"/>
      <c r="J20" s="1"/>
      <c r="K20" s="1"/>
      <c r="L20" s="1"/>
      <c r="M20" s="1"/>
    </row>
    <row r="21" spans="1:13">
      <c r="A21" s="59"/>
      <c r="B21" s="64" t="s">
        <v>72</v>
      </c>
      <c r="C21" s="61"/>
      <c r="D21" s="17"/>
      <c r="E21" s="28"/>
      <c r="F21" s="60"/>
      <c r="G21" s="1"/>
      <c r="H21" s="1"/>
      <c r="I21" s="1"/>
      <c r="J21" s="1"/>
      <c r="K21" s="1"/>
      <c r="L21" s="1"/>
      <c r="M21" s="1"/>
    </row>
    <row r="22" spans="1:13">
      <c r="A22" s="59">
        <f>F22</f>
        <v>-600</v>
      </c>
      <c r="B22" s="62" t="s">
        <v>71</v>
      </c>
      <c r="C22" s="61">
        <v>0</v>
      </c>
      <c r="D22" s="17">
        <v>600</v>
      </c>
      <c r="E22" s="28">
        <v>0</v>
      </c>
      <c r="F22" s="60">
        <f>C22-D22+E22</f>
        <v>-600</v>
      </c>
      <c r="G22" s="1"/>
      <c r="H22" s="1"/>
      <c r="I22" s="1"/>
      <c r="J22" s="1"/>
      <c r="K22" s="1"/>
      <c r="L22" s="1"/>
      <c r="M22" s="1"/>
    </row>
    <row r="23" spans="1:13">
      <c r="A23" s="59">
        <f>F23</f>
        <v>-500</v>
      </c>
      <c r="B23" s="62" t="s">
        <v>70</v>
      </c>
      <c r="C23" s="61">
        <v>0</v>
      </c>
      <c r="D23" s="17">
        <v>500</v>
      </c>
      <c r="E23" s="28">
        <v>0</v>
      </c>
      <c r="F23" s="60">
        <f>C23-D23+E23</f>
        <v>-500</v>
      </c>
      <c r="G23" s="1"/>
      <c r="H23" s="1"/>
      <c r="I23" s="1"/>
      <c r="J23" s="1"/>
      <c r="K23" s="1"/>
      <c r="L23" s="1"/>
      <c r="M23" s="1"/>
    </row>
    <row r="24" spans="1:13">
      <c r="A24" s="59">
        <f>F24</f>
        <v>-400</v>
      </c>
      <c r="B24" s="62" t="s">
        <v>69</v>
      </c>
      <c r="C24" s="61">
        <v>0</v>
      </c>
      <c r="D24" s="17">
        <v>400</v>
      </c>
      <c r="E24" s="28">
        <v>0</v>
      </c>
      <c r="F24" s="60">
        <f>C24-D24+E24</f>
        <v>-400</v>
      </c>
      <c r="G24" s="1"/>
      <c r="H24" s="1"/>
      <c r="I24" s="1"/>
      <c r="J24" s="1"/>
      <c r="K24" s="1"/>
      <c r="L24" s="1"/>
      <c r="M24" s="1"/>
    </row>
    <row r="25" spans="1:13">
      <c r="A25" s="59">
        <f>F25</f>
        <v>-100</v>
      </c>
      <c r="B25" s="62" t="s">
        <v>68</v>
      </c>
      <c r="C25" s="61">
        <v>0</v>
      </c>
      <c r="D25" s="17">
        <v>100</v>
      </c>
      <c r="E25" s="28">
        <v>0</v>
      </c>
      <c r="F25" s="60">
        <f>C25-D25+E25</f>
        <v>-100</v>
      </c>
      <c r="G25" s="1"/>
      <c r="H25" s="1"/>
      <c r="I25" s="1"/>
      <c r="J25" s="1"/>
      <c r="K25" s="1"/>
      <c r="L25" s="1"/>
      <c r="M25" s="1"/>
    </row>
    <row r="26" spans="1:13">
      <c r="A26" s="59"/>
      <c r="B26" s="64" t="s">
        <v>67</v>
      </c>
      <c r="C26" s="61"/>
      <c r="D26" s="17"/>
      <c r="E26" s="28"/>
      <c r="F26" s="60"/>
      <c r="G26" s="1"/>
      <c r="H26" s="1"/>
      <c r="I26" s="1"/>
      <c r="J26" s="1"/>
      <c r="K26" s="1"/>
      <c r="L26" s="1"/>
      <c r="M26" s="1"/>
    </row>
    <row r="27" spans="1:13">
      <c r="A27" s="59">
        <f t="shared" ref="A27:A33" si="2">F27</f>
        <v>-2500</v>
      </c>
      <c r="B27" s="62" t="s">
        <v>66</v>
      </c>
      <c r="C27" s="61">
        <v>1000</v>
      </c>
      <c r="D27" s="17">
        <v>3500</v>
      </c>
      <c r="E27" s="28">
        <v>0</v>
      </c>
      <c r="F27" s="60">
        <f t="shared" ref="F27:F33" si="3">C27-D27+E27</f>
        <v>-2500</v>
      </c>
      <c r="G27" s="1"/>
      <c r="H27" s="1"/>
      <c r="I27" s="1"/>
      <c r="J27" s="1"/>
      <c r="K27" s="1"/>
      <c r="L27" s="1"/>
      <c r="M27" s="1"/>
    </row>
    <row r="28" spans="1:13">
      <c r="A28" s="59">
        <f t="shared" si="2"/>
        <v>-1200</v>
      </c>
      <c r="B28" s="67" t="s">
        <v>49</v>
      </c>
      <c r="C28" s="61">
        <v>0</v>
      </c>
      <c r="D28" s="17">
        <v>1200</v>
      </c>
      <c r="E28" s="28">
        <v>0</v>
      </c>
      <c r="F28" s="60">
        <f t="shared" si="3"/>
        <v>-1200</v>
      </c>
      <c r="G28" s="1"/>
      <c r="H28" s="1"/>
      <c r="I28" s="1"/>
      <c r="J28" s="1"/>
      <c r="K28" s="1"/>
      <c r="L28" s="1"/>
      <c r="M28" s="1"/>
    </row>
    <row r="29" spans="1:13">
      <c r="A29" s="59">
        <f t="shared" si="2"/>
        <v>0</v>
      </c>
      <c r="B29" s="62" t="s">
        <v>65</v>
      </c>
      <c r="C29" s="61">
        <v>0</v>
      </c>
      <c r="D29" s="17">
        <v>0</v>
      </c>
      <c r="E29" s="28">
        <v>0</v>
      </c>
      <c r="F29" s="60">
        <f t="shared" si="3"/>
        <v>0</v>
      </c>
      <c r="G29" s="1"/>
      <c r="H29" s="1"/>
      <c r="I29" s="1"/>
      <c r="J29" s="1"/>
      <c r="K29" s="1"/>
      <c r="L29" s="1"/>
      <c r="M29" s="1"/>
    </row>
    <row r="30" spans="1:13">
      <c r="A30" s="59">
        <f t="shared" si="2"/>
        <v>-850</v>
      </c>
      <c r="B30" s="62" t="s">
        <v>64</v>
      </c>
      <c r="C30" s="61">
        <v>0</v>
      </c>
      <c r="D30" s="68">
        <v>1100</v>
      </c>
      <c r="E30" s="28">
        <v>250</v>
      </c>
      <c r="F30" s="60">
        <f t="shared" si="3"/>
        <v>-850</v>
      </c>
      <c r="G30" s="1"/>
      <c r="H30" s="1"/>
      <c r="I30" s="1"/>
      <c r="J30" s="1"/>
      <c r="K30" s="1"/>
      <c r="L30" s="1"/>
      <c r="M30" s="1"/>
    </row>
    <row r="31" spans="1:13">
      <c r="A31" s="59">
        <f t="shared" si="2"/>
        <v>-350</v>
      </c>
      <c r="B31" s="62" t="s">
        <v>63</v>
      </c>
      <c r="C31" s="61">
        <v>0</v>
      </c>
      <c r="D31" s="68">
        <v>350</v>
      </c>
      <c r="E31" s="28">
        <v>0</v>
      </c>
      <c r="F31" s="60">
        <f t="shared" si="3"/>
        <v>-350</v>
      </c>
      <c r="G31" s="1"/>
      <c r="H31" s="1"/>
      <c r="I31" s="1"/>
      <c r="J31" s="1"/>
      <c r="K31" s="1"/>
      <c r="L31" s="1"/>
      <c r="M31" s="1"/>
    </row>
    <row r="32" spans="1:13">
      <c r="A32" s="59">
        <f t="shared" si="2"/>
        <v>-300</v>
      </c>
      <c r="B32" s="62" t="s">
        <v>62</v>
      </c>
      <c r="C32" s="61">
        <v>0</v>
      </c>
      <c r="D32" s="68">
        <v>300</v>
      </c>
      <c r="E32" s="28">
        <v>0</v>
      </c>
      <c r="F32" s="60">
        <f t="shared" si="3"/>
        <v>-300</v>
      </c>
      <c r="G32" s="1"/>
      <c r="H32" s="1"/>
      <c r="I32" s="1"/>
      <c r="J32" s="1"/>
      <c r="K32" s="1"/>
      <c r="L32" s="1"/>
      <c r="M32" s="1"/>
    </row>
    <row r="33" spans="1:13">
      <c r="A33" s="59">
        <f t="shared" si="2"/>
        <v>-300</v>
      </c>
      <c r="B33" s="62" t="s">
        <v>61</v>
      </c>
      <c r="C33" s="61">
        <v>0</v>
      </c>
      <c r="D33" s="68">
        <v>300</v>
      </c>
      <c r="E33" s="28">
        <v>0</v>
      </c>
      <c r="F33" s="60">
        <f t="shared" si="3"/>
        <v>-300</v>
      </c>
      <c r="G33" s="1"/>
      <c r="H33" s="1"/>
      <c r="I33" s="1"/>
      <c r="J33" s="1"/>
      <c r="K33" s="1"/>
      <c r="L33" s="1"/>
      <c r="M33" s="1"/>
    </row>
    <row r="34" spans="1:13">
      <c r="A34" s="59"/>
      <c r="B34" s="64" t="s">
        <v>60</v>
      </c>
      <c r="C34" s="61"/>
      <c r="D34" s="68"/>
      <c r="E34" s="28"/>
      <c r="F34" s="60"/>
      <c r="G34" s="1"/>
      <c r="H34" s="1"/>
      <c r="I34" s="1"/>
      <c r="J34" s="1"/>
      <c r="K34" s="1"/>
      <c r="L34" s="1"/>
      <c r="M34" s="1"/>
    </row>
    <row r="35" spans="1:13">
      <c r="A35" s="59">
        <f t="shared" ref="A35:A41" si="4">F35</f>
        <v>0</v>
      </c>
      <c r="B35" s="62" t="s">
        <v>53</v>
      </c>
      <c r="C35" s="60">
        <v>17500</v>
      </c>
      <c r="D35" s="66">
        <v>17500</v>
      </c>
      <c r="E35" s="70">
        <f>E63</f>
        <v>0</v>
      </c>
      <c r="F35" s="60">
        <f t="shared" ref="F35:F41" si="5">C35-D35+E35</f>
        <v>0</v>
      </c>
      <c r="G35" s="1"/>
      <c r="H35" s="1"/>
      <c r="I35" s="1"/>
      <c r="J35" s="1"/>
      <c r="K35" s="1"/>
      <c r="L35" s="1"/>
      <c r="M35" s="1"/>
    </row>
    <row r="36" spans="1:13">
      <c r="A36" s="59">
        <f t="shared" si="4"/>
        <v>0</v>
      </c>
      <c r="B36" s="62" t="s">
        <v>52</v>
      </c>
      <c r="C36" s="201">
        <v>3100</v>
      </c>
      <c r="D36" s="202">
        <v>3100</v>
      </c>
      <c r="E36" s="65">
        <f>E71</f>
        <v>0</v>
      </c>
      <c r="F36" s="60">
        <f t="shared" si="5"/>
        <v>0</v>
      </c>
      <c r="G36" s="1"/>
      <c r="H36" s="1"/>
      <c r="I36" s="1"/>
      <c r="J36" s="80" t="s">
        <v>176</v>
      </c>
      <c r="K36" s="1"/>
      <c r="L36" s="1"/>
      <c r="M36" s="1"/>
    </row>
    <row r="37" spans="1:13">
      <c r="A37" s="59">
        <f t="shared" si="4"/>
        <v>0</v>
      </c>
      <c r="B37" s="62" t="s">
        <v>48</v>
      </c>
      <c r="C37" s="60">
        <f>C77</f>
        <v>0</v>
      </c>
      <c r="D37" s="66">
        <v>4080</v>
      </c>
      <c r="E37" s="65">
        <v>4080</v>
      </c>
      <c r="F37" s="60">
        <f t="shared" si="5"/>
        <v>0</v>
      </c>
      <c r="G37" s="1"/>
      <c r="H37" s="1"/>
      <c r="I37" s="1"/>
      <c r="J37" s="1"/>
      <c r="K37" s="1"/>
      <c r="L37" s="1"/>
      <c r="M37" s="1"/>
    </row>
    <row r="38" spans="1:13">
      <c r="A38" s="59">
        <f t="shared" si="4"/>
        <v>0</v>
      </c>
      <c r="B38" s="62" t="s">
        <v>46</v>
      </c>
      <c r="C38" s="201">
        <v>19500</v>
      </c>
      <c r="D38" s="202">
        <v>19800</v>
      </c>
      <c r="E38" s="69">
        <v>300</v>
      </c>
      <c r="F38" s="60">
        <f t="shared" si="5"/>
        <v>0</v>
      </c>
      <c r="G38" s="1"/>
      <c r="H38" s="1"/>
      <c r="I38" s="1"/>
      <c r="J38" s="80" t="s">
        <v>202</v>
      </c>
      <c r="K38" s="1"/>
      <c r="L38" s="1"/>
      <c r="M38" s="1"/>
    </row>
    <row r="39" spans="1:13">
      <c r="A39" s="59">
        <f t="shared" si="4"/>
        <v>0</v>
      </c>
      <c r="B39" s="62" t="s">
        <v>45</v>
      </c>
      <c r="C39" s="201">
        <v>14790</v>
      </c>
      <c r="D39" s="202">
        <v>15090</v>
      </c>
      <c r="E39" s="69">
        <v>300</v>
      </c>
      <c r="F39" s="60">
        <f t="shared" si="5"/>
        <v>0</v>
      </c>
      <c r="G39" s="1"/>
      <c r="H39" s="1"/>
      <c r="I39" s="1"/>
      <c r="J39" s="80" t="s">
        <v>201</v>
      </c>
      <c r="K39" s="1"/>
      <c r="L39" s="1"/>
      <c r="M39" s="1"/>
    </row>
    <row r="40" spans="1:13">
      <c r="A40" s="59">
        <f t="shared" si="4"/>
        <v>0</v>
      </c>
      <c r="B40" s="62" t="s">
        <v>44</v>
      </c>
      <c r="C40" s="201">
        <v>8400</v>
      </c>
      <c r="D40" s="202">
        <v>8700</v>
      </c>
      <c r="E40" s="69">
        <v>300</v>
      </c>
      <c r="F40" s="60"/>
      <c r="G40" s="1"/>
      <c r="H40" s="1"/>
      <c r="I40" s="1"/>
      <c r="J40" s="80" t="s">
        <v>177</v>
      </c>
      <c r="K40" s="1"/>
      <c r="L40" s="1"/>
      <c r="M40" s="1"/>
    </row>
    <row r="41" spans="1:13">
      <c r="A41" s="59">
        <f t="shared" si="4"/>
        <v>0</v>
      </c>
      <c r="B41" s="62" t="s">
        <v>42</v>
      </c>
      <c r="C41" s="60">
        <f>C101</f>
        <v>0</v>
      </c>
      <c r="D41" s="66">
        <f>D101</f>
        <v>0</v>
      </c>
      <c r="E41" s="69">
        <f>E101</f>
        <v>0</v>
      </c>
      <c r="F41" s="60">
        <f t="shared" si="5"/>
        <v>0</v>
      </c>
      <c r="G41" s="1"/>
      <c r="H41" s="1"/>
      <c r="I41" s="1"/>
      <c r="J41" s="1"/>
      <c r="K41" s="1"/>
      <c r="L41" s="1"/>
      <c r="M41" s="1"/>
    </row>
    <row r="42" spans="1:13">
      <c r="A42" s="59"/>
      <c r="B42" s="64" t="s">
        <v>59</v>
      </c>
      <c r="C42" s="61"/>
      <c r="D42" s="68"/>
      <c r="E42" s="28"/>
      <c r="F42" s="60"/>
      <c r="G42" s="1"/>
      <c r="H42" s="1"/>
      <c r="I42" s="1"/>
      <c r="J42" s="1"/>
      <c r="K42" s="1"/>
      <c r="L42" s="1"/>
      <c r="M42" s="1"/>
    </row>
    <row r="43" spans="1:13">
      <c r="A43" s="59">
        <f t="shared" ref="A43:A50" si="6">F43</f>
        <v>-1750</v>
      </c>
      <c r="B43" s="62" t="s">
        <v>135</v>
      </c>
      <c r="C43" s="60">
        <f>C111</f>
        <v>0</v>
      </c>
      <c r="D43" s="66">
        <v>1750</v>
      </c>
      <c r="E43" s="65">
        <f>E111</f>
        <v>0</v>
      </c>
      <c r="F43" s="60">
        <f t="shared" ref="F43:F50" si="7">C43-D43+E43</f>
        <v>-1750</v>
      </c>
      <c r="G43" s="1"/>
      <c r="H43" s="1"/>
      <c r="I43" s="1"/>
      <c r="J43" s="1"/>
      <c r="K43" s="1"/>
      <c r="L43" s="1"/>
      <c r="M43" s="1"/>
    </row>
    <row r="44" spans="1:13">
      <c r="A44" s="59">
        <f t="shared" si="6"/>
        <v>-1125</v>
      </c>
      <c r="B44" s="62" t="s">
        <v>38</v>
      </c>
      <c r="C44" s="60">
        <v>200</v>
      </c>
      <c r="D44" s="66">
        <v>1325</v>
      </c>
      <c r="E44" s="65">
        <f>E121</f>
        <v>0</v>
      </c>
      <c r="F44" s="60">
        <f t="shared" si="7"/>
        <v>-1125</v>
      </c>
      <c r="G44" s="1"/>
      <c r="H44" s="1"/>
      <c r="I44" s="1"/>
      <c r="J44" s="1"/>
      <c r="K44" s="1"/>
      <c r="L44" s="1"/>
      <c r="M44" s="1"/>
    </row>
    <row r="45" spans="1:13">
      <c r="A45" s="59">
        <f t="shared" si="6"/>
        <v>-300</v>
      </c>
      <c r="B45" s="62" t="s">
        <v>31</v>
      </c>
      <c r="C45" s="60">
        <v>12550</v>
      </c>
      <c r="D45" s="66">
        <v>12850</v>
      </c>
      <c r="E45" s="65">
        <f>E130</f>
        <v>0</v>
      </c>
      <c r="F45" s="60">
        <f t="shared" si="7"/>
        <v>-300</v>
      </c>
      <c r="G45" s="1"/>
      <c r="H45" s="1"/>
      <c r="I45" s="1"/>
      <c r="J45" s="1"/>
      <c r="K45" s="1"/>
      <c r="L45" s="1"/>
      <c r="M45" s="1"/>
    </row>
    <row r="46" spans="1:13">
      <c r="A46" s="59">
        <f t="shared" si="6"/>
        <v>-1500</v>
      </c>
      <c r="B46" s="62" t="s">
        <v>25</v>
      </c>
      <c r="C46" s="60">
        <v>9200</v>
      </c>
      <c r="D46" s="66">
        <v>10700</v>
      </c>
      <c r="E46" s="65">
        <f>E136</f>
        <v>0</v>
      </c>
      <c r="F46" s="60">
        <f t="shared" si="7"/>
        <v>-1500</v>
      </c>
      <c r="G46" s="1"/>
      <c r="H46" s="1"/>
      <c r="I46" s="1"/>
      <c r="J46" s="1"/>
      <c r="K46" s="1"/>
      <c r="L46" s="1"/>
      <c r="M46" s="1"/>
    </row>
    <row r="47" spans="1:13">
      <c r="A47" s="59">
        <f t="shared" si="6"/>
        <v>-900</v>
      </c>
      <c r="B47" s="62" t="s">
        <v>57</v>
      </c>
      <c r="C47" s="60">
        <v>1800</v>
      </c>
      <c r="D47" s="66">
        <v>3100</v>
      </c>
      <c r="E47" s="65">
        <v>400</v>
      </c>
      <c r="F47" s="60">
        <f t="shared" si="7"/>
        <v>-900</v>
      </c>
      <c r="G47" s="1"/>
      <c r="H47" s="1"/>
      <c r="I47" s="1"/>
      <c r="J47" s="1"/>
      <c r="K47" s="1"/>
      <c r="L47" s="1"/>
      <c r="M47" s="1"/>
    </row>
    <row r="48" spans="1:13">
      <c r="A48" s="59">
        <f t="shared" si="6"/>
        <v>-300</v>
      </c>
      <c r="B48" s="67" t="s">
        <v>20</v>
      </c>
      <c r="C48" s="60">
        <v>200</v>
      </c>
      <c r="D48" s="66">
        <v>500</v>
      </c>
      <c r="E48" s="65">
        <f>E152</f>
        <v>0</v>
      </c>
      <c r="F48" s="60">
        <f t="shared" si="7"/>
        <v>-300</v>
      </c>
      <c r="G48" s="1"/>
      <c r="H48" s="1"/>
      <c r="I48" s="1"/>
      <c r="J48" s="1"/>
      <c r="K48" s="1"/>
      <c r="L48" s="1"/>
      <c r="M48" s="1"/>
    </row>
    <row r="49" spans="1:13">
      <c r="A49" s="59">
        <f t="shared" si="6"/>
        <v>-900</v>
      </c>
      <c r="B49" s="62" t="s">
        <v>56</v>
      </c>
      <c r="C49" s="60">
        <v>1150</v>
      </c>
      <c r="D49" s="66">
        <v>3250</v>
      </c>
      <c r="E49" s="65">
        <f>E161</f>
        <v>1200</v>
      </c>
      <c r="F49" s="60">
        <f t="shared" si="7"/>
        <v>-900</v>
      </c>
      <c r="G49" s="1"/>
      <c r="H49" s="1"/>
      <c r="I49" s="1"/>
      <c r="J49" s="1"/>
      <c r="K49" s="1"/>
      <c r="L49" s="1"/>
      <c r="M49" s="1"/>
    </row>
    <row r="50" spans="1:13">
      <c r="A50" s="59">
        <f t="shared" si="6"/>
        <v>-2000</v>
      </c>
      <c r="B50" s="67" t="s">
        <v>174</v>
      </c>
      <c r="C50" s="60">
        <v>12000</v>
      </c>
      <c r="D50" s="66">
        <v>14000</v>
      </c>
      <c r="E50" s="65">
        <v>0</v>
      </c>
      <c r="F50" s="60">
        <f t="shared" si="7"/>
        <v>-2000</v>
      </c>
      <c r="G50" s="1"/>
      <c r="H50" s="1"/>
      <c r="I50" s="1"/>
      <c r="J50" s="1"/>
      <c r="K50" s="1"/>
      <c r="L50" s="1"/>
      <c r="M50" s="1"/>
    </row>
    <row r="51" spans="1:13">
      <c r="A51" s="59"/>
      <c r="B51" s="64" t="s">
        <v>55</v>
      </c>
      <c r="C51" s="63"/>
      <c r="D51" s="17"/>
      <c r="E51" s="28"/>
      <c r="F51" s="60"/>
      <c r="G51" s="1"/>
      <c r="H51" s="1"/>
      <c r="I51" s="1"/>
      <c r="J51" s="1"/>
      <c r="K51" s="1"/>
      <c r="L51" s="1"/>
      <c r="M51" s="1"/>
    </row>
    <row r="52" spans="1:13">
      <c r="A52" s="59">
        <f>F52</f>
        <v>-500</v>
      </c>
      <c r="B52" s="62" t="s">
        <v>55</v>
      </c>
      <c r="C52" s="61">
        <v>0</v>
      </c>
      <c r="D52" s="17">
        <v>500</v>
      </c>
      <c r="E52" s="28">
        <v>0</v>
      </c>
      <c r="F52" s="60">
        <f>C52-D52+E52</f>
        <v>-500</v>
      </c>
      <c r="G52" s="1"/>
      <c r="H52" s="1"/>
      <c r="I52" s="1"/>
      <c r="J52" s="1"/>
      <c r="K52" s="1"/>
      <c r="L52" s="1"/>
      <c r="M52" s="1"/>
    </row>
    <row r="53" spans="1:13">
      <c r="A53" s="59">
        <f>F53</f>
        <v>-500</v>
      </c>
      <c r="B53" s="58" t="s">
        <v>0</v>
      </c>
      <c r="C53" s="56">
        <f>SUM(C$5:C52)</f>
        <v>120915</v>
      </c>
      <c r="D53" s="57">
        <f>SUM(D$5:D52)</f>
        <v>131615</v>
      </c>
      <c r="E53" s="57">
        <f>SUM(E$5:E52)</f>
        <v>10200</v>
      </c>
      <c r="F53" s="56">
        <f>C53-D53+E53</f>
        <v>-500</v>
      </c>
      <c r="G53" s="1"/>
      <c r="H53" s="1"/>
      <c r="I53" s="1"/>
      <c r="J53" s="1"/>
      <c r="K53" s="1"/>
      <c r="L53" s="1"/>
      <c r="M53" s="1"/>
    </row>
    <row r="54" spans="1:13">
      <c r="A54" s="1"/>
      <c r="B54" s="1"/>
      <c r="C54" s="1"/>
      <c r="G54" s="1"/>
      <c r="H54" s="1"/>
      <c r="I54" s="1"/>
      <c r="J54" s="1"/>
      <c r="K54" s="1"/>
      <c r="L54" s="1"/>
      <c r="M54" s="1"/>
    </row>
    <row r="55" spans="1:13">
      <c r="A55" s="1"/>
      <c r="B55" s="1"/>
      <c r="C55" s="1"/>
      <c r="D55" s="1"/>
      <c r="E55" s="1"/>
      <c r="F55" s="1"/>
      <c r="G55" s="1"/>
      <c r="H55" s="1"/>
      <c r="I55" s="1"/>
      <c r="J55" s="1"/>
      <c r="K55" s="1"/>
      <c r="L55" s="1"/>
      <c r="M55" s="1"/>
    </row>
    <row r="56" spans="1:13">
      <c r="A56" s="1"/>
      <c r="B56" s="1"/>
      <c r="C56" s="1"/>
      <c r="D56" s="1"/>
      <c r="E56" s="1"/>
      <c r="F56" s="1"/>
      <c r="G56" s="1"/>
      <c r="H56" s="1"/>
      <c r="I56" s="1"/>
      <c r="J56" s="1"/>
      <c r="K56" s="1"/>
      <c r="L56" s="1"/>
      <c r="M56" s="1"/>
    </row>
    <row r="57" spans="1:13">
      <c r="A57" s="1"/>
      <c r="B57" s="55" t="s">
        <v>54</v>
      </c>
      <c r="C57" s="9"/>
      <c r="D57" s="9"/>
      <c r="E57" s="9"/>
      <c r="F57" s="9"/>
      <c r="G57" s="1"/>
      <c r="H57" s="1"/>
      <c r="I57" s="1"/>
      <c r="J57" s="1"/>
      <c r="K57" s="1"/>
      <c r="L57" s="1"/>
      <c r="M57" s="1"/>
    </row>
    <row r="58" spans="1:13">
      <c r="A58" s="1"/>
      <c r="B58" s="18"/>
      <c r="C58" s="9"/>
      <c r="D58" s="9"/>
      <c r="E58" s="9"/>
      <c r="F58" s="9"/>
      <c r="G58" s="1"/>
      <c r="H58" s="1"/>
      <c r="I58" s="1"/>
      <c r="J58" s="1"/>
      <c r="K58" s="1"/>
      <c r="L58" s="1"/>
      <c r="M58" s="1"/>
    </row>
    <row r="59" spans="1:13">
      <c r="A59" s="1"/>
      <c r="B59" s="45" t="s">
        <v>53</v>
      </c>
      <c r="C59" s="54"/>
      <c r="D59" s="54"/>
      <c r="E59" s="54"/>
      <c r="F59" s="54"/>
      <c r="G59" s="1"/>
      <c r="I59" s="1"/>
      <c r="J59" s="1"/>
      <c r="K59" s="1"/>
      <c r="L59" s="1"/>
      <c r="M59" s="1"/>
    </row>
    <row r="60" spans="1:13">
      <c r="A60" s="1"/>
      <c r="B60" s="13" t="s">
        <v>8</v>
      </c>
      <c r="C60" s="12" t="s">
        <v>7</v>
      </c>
      <c r="D60" s="10" t="s">
        <v>6</v>
      </c>
      <c r="E60" s="42" t="s">
        <v>5</v>
      </c>
      <c r="F60" s="12" t="s">
        <v>4</v>
      </c>
      <c r="G60" s="1"/>
      <c r="I60" s="1"/>
      <c r="J60" s="1"/>
      <c r="K60" s="1"/>
      <c r="L60" s="1"/>
      <c r="M60" s="1"/>
    </row>
    <row r="61" spans="1:13">
      <c r="A61" s="1"/>
      <c r="B61" s="9" t="s">
        <v>29</v>
      </c>
      <c r="C61" s="8">
        <v>17500</v>
      </c>
      <c r="D61" s="7">
        <v>0</v>
      </c>
      <c r="E61" s="43">
        <v>0</v>
      </c>
      <c r="F61" s="41">
        <f>C61-D61+E61</f>
        <v>17500</v>
      </c>
      <c r="G61" s="1"/>
      <c r="H61" s="1"/>
      <c r="I61" s="1"/>
      <c r="J61" s="80"/>
      <c r="K61" s="1"/>
      <c r="L61" s="1"/>
      <c r="M61" s="1"/>
    </row>
    <row r="62" spans="1:13">
      <c r="A62" s="1"/>
      <c r="B62" s="9" t="s">
        <v>43</v>
      </c>
      <c r="C62" s="8">
        <v>0</v>
      </c>
      <c r="D62" s="7">
        <v>17500</v>
      </c>
      <c r="E62" s="42">
        <v>0</v>
      </c>
      <c r="F62" s="41">
        <f>C62-D62+E62</f>
        <v>-17500</v>
      </c>
      <c r="G62" s="1"/>
      <c r="H62" s="1"/>
      <c r="I62" s="80"/>
      <c r="J62" s="1"/>
      <c r="K62" s="1"/>
      <c r="L62" s="1"/>
      <c r="M62" s="1"/>
    </row>
    <row r="63" spans="1:13">
      <c r="A63" s="1"/>
      <c r="B63" s="4" t="s">
        <v>0</v>
      </c>
      <c r="C63" s="2">
        <f>SUM(C$61:C62)</f>
        <v>17500</v>
      </c>
      <c r="D63" s="3">
        <f>SUM(D$61:D62)</f>
        <v>17500</v>
      </c>
      <c r="E63" s="38">
        <f>SUM(E$61:E62)</f>
        <v>0</v>
      </c>
      <c r="F63" s="2">
        <f>C63-D63+E63</f>
        <v>0</v>
      </c>
      <c r="G63" s="1"/>
      <c r="H63" s="1"/>
      <c r="I63" s="1"/>
      <c r="J63" s="1"/>
      <c r="K63" s="1"/>
      <c r="L63" s="1"/>
      <c r="M63" s="1"/>
    </row>
    <row r="64" spans="1:13">
      <c r="A64" s="1"/>
      <c r="B64" s="18"/>
      <c r="C64" s="17"/>
      <c r="D64" s="17"/>
      <c r="E64" s="17"/>
      <c r="F64" s="17"/>
      <c r="G64" s="1"/>
      <c r="H64" s="1"/>
      <c r="I64" s="1"/>
      <c r="J64" s="1"/>
      <c r="K64" s="1"/>
      <c r="L64" s="1"/>
      <c r="M64" s="1"/>
    </row>
    <row r="65" spans="1:13">
      <c r="A65" s="1"/>
      <c r="B65" s="45" t="s">
        <v>52</v>
      </c>
      <c r="C65" s="44"/>
      <c r="D65" s="44"/>
      <c r="E65" s="44"/>
      <c r="F65" s="44"/>
      <c r="G65" s="1"/>
      <c r="H65" s="1"/>
      <c r="I65" s="1"/>
      <c r="J65" s="1"/>
      <c r="K65" s="1"/>
      <c r="L65" s="1"/>
      <c r="M65" s="1"/>
    </row>
    <row r="66" spans="1:13">
      <c r="A66" s="1"/>
      <c r="B66" s="13" t="s">
        <v>8</v>
      </c>
      <c r="C66" s="12" t="s">
        <v>7</v>
      </c>
      <c r="D66" s="10" t="s">
        <v>6</v>
      </c>
      <c r="E66" s="42" t="s">
        <v>5</v>
      </c>
      <c r="F66" s="12" t="s">
        <v>4</v>
      </c>
      <c r="G66" s="1"/>
      <c r="H66" s="1"/>
      <c r="I66" s="1"/>
      <c r="J66" s="1"/>
      <c r="K66" s="1"/>
      <c r="L66" s="1"/>
      <c r="M66" s="1"/>
    </row>
    <row r="67" spans="1:13">
      <c r="A67" s="1"/>
      <c r="B67" s="9" t="s">
        <v>51</v>
      </c>
      <c r="C67" s="203">
        <v>1400</v>
      </c>
      <c r="D67" s="204">
        <v>800</v>
      </c>
      <c r="E67" s="43">
        <v>0</v>
      </c>
      <c r="F67" s="41">
        <f t="shared" ref="F67:F71" si="8">C67-D67+E67</f>
        <v>600</v>
      </c>
      <c r="G67" s="1"/>
      <c r="H67" s="1"/>
      <c r="I67" s="1"/>
      <c r="J67" s="1"/>
      <c r="K67" s="1"/>
      <c r="L67" s="1"/>
      <c r="M67" s="1"/>
    </row>
    <row r="68" spans="1:13">
      <c r="A68" s="1"/>
      <c r="B68" s="9" t="s">
        <v>50</v>
      </c>
      <c r="C68" s="203">
        <v>900</v>
      </c>
      <c r="D68" s="204">
        <v>600</v>
      </c>
      <c r="E68" s="43">
        <v>0</v>
      </c>
      <c r="F68" s="41">
        <f t="shared" si="8"/>
        <v>300</v>
      </c>
      <c r="G68" s="1"/>
      <c r="H68" s="1"/>
      <c r="I68" s="1"/>
      <c r="J68" s="80" t="s">
        <v>179</v>
      </c>
      <c r="K68" s="1"/>
      <c r="L68" s="1"/>
      <c r="M68" s="1"/>
    </row>
    <row r="69" spans="1:13">
      <c r="A69" s="1"/>
      <c r="B69" s="9" t="s">
        <v>141</v>
      </c>
      <c r="C69" s="203">
        <v>800</v>
      </c>
      <c r="D69" s="204">
        <v>800</v>
      </c>
      <c r="E69" s="43">
        <v>0</v>
      </c>
      <c r="F69" s="41">
        <f t="shared" si="8"/>
        <v>0</v>
      </c>
      <c r="G69" s="1"/>
      <c r="H69" s="1"/>
      <c r="I69" s="1"/>
      <c r="J69" s="1"/>
      <c r="K69" s="1"/>
      <c r="L69" s="1"/>
      <c r="M69" s="1"/>
    </row>
    <row r="70" spans="1:13">
      <c r="A70" s="1"/>
      <c r="B70" s="9" t="s">
        <v>49</v>
      </c>
      <c r="C70" s="205">
        <v>0</v>
      </c>
      <c r="D70" s="206">
        <v>900</v>
      </c>
      <c r="E70" s="42">
        <v>0</v>
      </c>
      <c r="F70" s="41">
        <f t="shared" si="8"/>
        <v>-900</v>
      </c>
      <c r="G70" s="1"/>
      <c r="H70" s="1"/>
      <c r="I70" s="1"/>
      <c r="J70" s="1"/>
      <c r="K70" s="1"/>
      <c r="L70" s="1"/>
      <c r="M70" s="1"/>
    </row>
    <row r="71" spans="1:13">
      <c r="A71" s="1"/>
      <c r="B71" s="53" t="s">
        <v>0</v>
      </c>
      <c r="C71" s="52">
        <f>SUM(C$67:C70)</f>
        <v>3100</v>
      </c>
      <c r="D71" s="51">
        <f>SUM(D$67:D70)</f>
        <v>3100</v>
      </c>
      <c r="E71" s="50">
        <f>SUM(E$67:E70)</f>
        <v>0</v>
      </c>
      <c r="F71" s="2">
        <f t="shared" si="8"/>
        <v>0</v>
      </c>
      <c r="G71" s="1"/>
      <c r="H71" s="1"/>
      <c r="I71" s="1"/>
      <c r="J71" s="1"/>
      <c r="K71" s="1"/>
      <c r="L71" s="1"/>
      <c r="M71" s="1"/>
    </row>
    <row r="72" spans="1:13">
      <c r="A72" s="1"/>
      <c r="B72" s="18"/>
      <c r="C72" s="17"/>
      <c r="D72" s="17"/>
      <c r="E72" s="17"/>
      <c r="F72" s="17"/>
      <c r="G72" s="1"/>
      <c r="H72" s="1"/>
      <c r="I72" s="1"/>
      <c r="J72" s="1"/>
      <c r="K72" s="1"/>
      <c r="L72" s="1"/>
      <c r="M72" s="1"/>
    </row>
    <row r="73" spans="1:13">
      <c r="A73" s="1"/>
      <c r="B73" s="45" t="s">
        <v>48</v>
      </c>
      <c r="C73" s="44"/>
      <c r="D73" s="44"/>
      <c r="E73" s="44"/>
      <c r="F73" s="44"/>
      <c r="G73" s="1"/>
      <c r="H73" s="1"/>
      <c r="I73" s="1"/>
      <c r="J73" s="1"/>
      <c r="K73" s="1"/>
      <c r="L73" s="1"/>
      <c r="M73" s="1"/>
    </row>
    <row r="74" spans="1:13">
      <c r="A74" s="1"/>
      <c r="B74" s="13" t="s">
        <v>8</v>
      </c>
      <c r="C74" s="12" t="s">
        <v>7</v>
      </c>
      <c r="D74" s="10" t="s">
        <v>6</v>
      </c>
      <c r="E74" s="42" t="s">
        <v>5</v>
      </c>
      <c r="F74" s="12" t="s">
        <v>4</v>
      </c>
      <c r="G74" s="1"/>
      <c r="H74" s="1"/>
      <c r="I74" s="1"/>
      <c r="J74" s="1"/>
      <c r="K74" s="1"/>
      <c r="L74" s="1"/>
      <c r="M74" s="1"/>
    </row>
    <row r="75" spans="1:13">
      <c r="A75" s="1"/>
      <c r="B75" s="9" t="s">
        <v>39</v>
      </c>
      <c r="C75" s="8">
        <v>0</v>
      </c>
      <c r="D75" s="7">
        <v>4080</v>
      </c>
      <c r="E75" s="43"/>
      <c r="F75" s="41">
        <f>C75-D75+E75</f>
        <v>-4080</v>
      </c>
      <c r="G75" s="1"/>
      <c r="H75" s="1"/>
      <c r="I75" s="1"/>
      <c r="J75" s="1"/>
      <c r="K75" s="1"/>
      <c r="L75" s="1"/>
      <c r="M75" s="1"/>
    </row>
    <row r="76" spans="1:13">
      <c r="A76" s="1"/>
      <c r="B76" s="49" t="s">
        <v>47</v>
      </c>
      <c r="C76" s="48">
        <v>0</v>
      </c>
      <c r="D76" s="32">
        <v>0</v>
      </c>
      <c r="E76" s="47">
        <v>4080</v>
      </c>
      <c r="F76" s="46">
        <f>C76-D76+E76</f>
        <v>4080</v>
      </c>
      <c r="G76" s="1"/>
      <c r="H76" s="1"/>
      <c r="I76" s="1"/>
      <c r="J76" s="1"/>
      <c r="K76" s="1"/>
      <c r="L76" s="1"/>
      <c r="M76" s="1"/>
    </row>
    <row r="77" spans="1:13">
      <c r="A77" s="1"/>
      <c r="B77" s="40" t="s">
        <v>0</v>
      </c>
      <c r="C77" s="39">
        <f>SUM(C$75:C76)</f>
        <v>0</v>
      </c>
      <c r="D77" s="22">
        <f>SUM(D$75:D76)</f>
        <v>4080</v>
      </c>
      <c r="E77" s="38">
        <f>SUM(E$75:E76)</f>
        <v>4080</v>
      </c>
      <c r="F77" s="2">
        <f>C77-D77+E77</f>
        <v>0</v>
      </c>
      <c r="G77" s="1"/>
      <c r="H77" s="1"/>
      <c r="I77" s="1"/>
      <c r="J77" s="1"/>
      <c r="K77" s="1"/>
      <c r="L77" s="1"/>
      <c r="M77" s="1"/>
    </row>
    <row r="78" spans="1:13">
      <c r="A78" s="1"/>
      <c r="B78" s="18"/>
      <c r="C78" s="17"/>
      <c r="D78" s="17"/>
      <c r="E78" s="17"/>
      <c r="F78" s="17"/>
      <c r="G78" s="1"/>
      <c r="H78" s="1"/>
      <c r="I78" s="1"/>
      <c r="J78" s="1"/>
      <c r="K78" s="1"/>
      <c r="L78" s="1"/>
      <c r="M78" s="1"/>
    </row>
    <row r="79" spans="1:13">
      <c r="A79" s="1"/>
      <c r="B79" s="45" t="s">
        <v>46</v>
      </c>
      <c r="C79" s="44"/>
      <c r="D79" s="44"/>
      <c r="E79" s="44"/>
      <c r="F79" s="44"/>
      <c r="G79" s="1"/>
      <c r="H79" s="1"/>
      <c r="I79" s="1"/>
      <c r="J79" s="1"/>
      <c r="K79" s="1"/>
      <c r="L79" s="1"/>
      <c r="M79" s="1"/>
    </row>
    <row r="80" spans="1:13">
      <c r="A80" s="1"/>
      <c r="B80" s="13" t="s">
        <v>8</v>
      </c>
      <c r="C80" s="12" t="s">
        <v>7</v>
      </c>
      <c r="D80" s="10" t="s">
        <v>6</v>
      </c>
      <c r="E80" s="42" t="s">
        <v>5</v>
      </c>
      <c r="F80" s="12" t="s">
        <v>4</v>
      </c>
      <c r="G80" s="1"/>
      <c r="H80" s="1"/>
      <c r="I80" s="1"/>
      <c r="J80" s="1"/>
      <c r="K80" s="1"/>
      <c r="L80" s="1"/>
      <c r="M80" s="1"/>
    </row>
    <row r="81" spans="1:13">
      <c r="A81" s="1"/>
      <c r="B81" s="9" t="s">
        <v>29</v>
      </c>
      <c r="C81" s="8">
        <v>22750</v>
      </c>
      <c r="D81" s="7">
        <v>0</v>
      </c>
      <c r="E81" s="43">
        <v>0</v>
      </c>
      <c r="F81" s="41">
        <f>C81-D81+E81</f>
        <v>22750</v>
      </c>
      <c r="G81" s="1"/>
      <c r="H81" s="1"/>
      <c r="I81" s="1"/>
      <c r="J81" s="1"/>
      <c r="K81" s="1"/>
      <c r="L81" s="1"/>
      <c r="M81" s="1"/>
    </row>
    <row r="82" spans="1:13">
      <c r="A82" s="1"/>
      <c r="B82" s="9" t="s">
        <v>43</v>
      </c>
      <c r="C82" s="8">
        <v>0</v>
      </c>
      <c r="D82" s="7">
        <v>23050</v>
      </c>
      <c r="E82" s="42">
        <v>0</v>
      </c>
      <c r="F82" s="41">
        <f>C82-D82+E82</f>
        <v>-23050</v>
      </c>
      <c r="G82" s="1"/>
      <c r="H82" s="1"/>
      <c r="I82" s="1"/>
      <c r="J82" s="1"/>
      <c r="K82" s="1"/>
      <c r="L82" s="1"/>
      <c r="M82" s="1"/>
    </row>
    <row r="83" spans="1:13">
      <c r="A83" s="1"/>
      <c r="B83" s="4" t="s">
        <v>0</v>
      </c>
      <c r="C83" s="2">
        <f>SUM(C$81:C82)</f>
        <v>22750</v>
      </c>
      <c r="D83" s="3">
        <f>SUM(D$81:D82)</f>
        <v>23050</v>
      </c>
      <c r="E83" s="38">
        <f>SUM(E$81:E82)</f>
        <v>0</v>
      </c>
      <c r="F83" s="2">
        <f>C83-D83+E83</f>
        <v>-300</v>
      </c>
      <c r="G83" s="1"/>
      <c r="H83" s="1"/>
      <c r="I83" s="1"/>
      <c r="J83" s="1"/>
      <c r="K83" s="1"/>
      <c r="L83" s="1"/>
      <c r="M83" s="1"/>
    </row>
    <row r="84" spans="1:13">
      <c r="A84" s="1"/>
      <c r="B84" s="18"/>
      <c r="C84" s="17"/>
      <c r="D84" s="17"/>
      <c r="E84" s="17"/>
      <c r="F84" s="17"/>
      <c r="G84" s="1"/>
      <c r="H84" s="1"/>
      <c r="I84" s="1"/>
      <c r="J84" s="1"/>
      <c r="K84" s="1"/>
      <c r="L84" s="1"/>
      <c r="M84" s="1"/>
    </row>
    <row r="85" spans="1:13">
      <c r="A85" s="1"/>
      <c r="B85" s="45" t="s">
        <v>45</v>
      </c>
      <c r="C85" s="44"/>
      <c r="D85" s="44"/>
      <c r="E85" s="44"/>
      <c r="F85" s="44"/>
      <c r="G85" s="1"/>
      <c r="H85" s="1"/>
      <c r="I85" s="1"/>
      <c r="J85" s="1"/>
      <c r="K85" s="1"/>
      <c r="L85" s="1"/>
      <c r="M85" s="1"/>
    </row>
    <row r="86" spans="1:13">
      <c r="A86" s="1"/>
      <c r="B86" s="13" t="s">
        <v>8</v>
      </c>
      <c r="C86" s="12" t="s">
        <v>7</v>
      </c>
      <c r="D86" s="10" t="s">
        <v>6</v>
      </c>
      <c r="E86" s="42" t="s">
        <v>5</v>
      </c>
      <c r="F86" s="12" t="s">
        <v>4</v>
      </c>
      <c r="G86" s="1"/>
      <c r="H86" s="1"/>
      <c r="I86" s="1"/>
      <c r="J86" s="1"/>
      <c r="K86" s="1"/>
      <c r="L86" s="1"/>
      <c r="M86" s="1"/>
    </row>
    <row r="87" spans="1:13">
      <c r="A87" s="1"/>
      <c r="B87" s="9" t="s">
        <v>29</v>
      </c>
      <c r="C87" s="8">
        <v>15750</v>
      </c>
      <c r="D87" s="7">
        <v>0</v>
      </c>
      <c r="E87" s="43">
        <v>0</v>
      </c>
      <c r="F87" s="41">
        <f>C87-D87+E87</f>
        <v>15750</v>
      </c>
      <c r="G87" s="1"/>
      <c r="H87" s="1"/>
      <c r="I87" s="1"/>
      <c r="J87" s="1"/>
      <c r="K87" s="1"/>
      <c r="L87" s="1"/>
      <c r="M87" s="1"/>
    </row>
    <row r="88" spans="1:13">
      <c r="A88" s="1"/>
      <c r="B88" s="9" t="s">
        <v>43</v>
      </c>
      <c r="C88" s="8">
        <v>0</v>
      </c>
      <c r="D88" s="7">
        <v>16050</v>
      </c>
      <c r="E88" s="42">
        <v>300</v>
      </c>
      <c r="F88" s="41">
        <f>C88-D88+E88</f>
        <v>-15750</v>
      </c>
      <c r="G88" s="1"/>
      <c r="H88" s="1"/>
      <c r="I88" s="1"/>
      <c r="J88" s="1"/>
      <c r="K88" s="1"/>
      <c r="L88" s="1"/>
      <c r="M88" s="1"/>
    </row>
    <row r="89" spans="1:13">
      <c r="A89" s="1"/>
      <c r="B89" s="4" t="s">
        <v>0</v>
      </c>
      <c r="C89" s="2">
        <f>SUM(C$87:C88)</f>
        <v>15750</v>
      </c>
      <c r="D89" s="3">
        <f>SUM(D$87:D88)</f>
        <v>16050</v>
      </c>
      <c r="E89" s="38">
        <f>SUM(E$87:E88)</f>
        <v>300</v>
      </c>
      <c r="F89" s="2">
        <f>C89-D89+E89</f>
        <v>0</v>
      </c>
      <c r="G89" s="1"/>
      <c r="H89" s="1"/>
      <c r="I89" s="1"/>
      <c r="J89" s="1"/>
      <c r="K89" s="1"/>
      <c r="L89" s="1"/>
      <c r="M89" s="1"/>
    </row>
    <row r="90" spans="1:13">
      <c r="A90" s="1"/>
      <c r="B90" s="18"/>
      <c r="C90" s="17"/>
      <c r="D90" s="17"/>
      <c r="E90" s="17"/>
      <c r="F90" s="17"/>
      <c r="G90" s="1"/>
      <c r="H90" s="1"/>
      <c r="I90" s="1"/>
      <c r="J90" s="1"/>
      <c r="K90" s="1"/>
      <c r="L90" s="1"/>
      <c r="M90" s="1"/>
    </row>
    <row r="91" spans="1:13">
      <c r="A91" s="1"/>
      <c r="B91" s="45" t="s">
        <v>44</v>
      </c>
      <c r="C91" s="44"/>
      <c r="D91" s="44"/>
      <c r="E91" s="44"/>
      <c r="F91" s="44"/>
      <c r="G91" s="1"/>
      <c r="H91" s="1"/>
      <c r="I91" s="1"/>
      <c r="J91" s="1"/>
      <c r="K91" s="1"/>
      <c r="L91" s="1"/>
      <c r="M91" s="1"/>
    </row>
    <row r="92" spans="1:13">
      <c r="A92" s="1"/>
      <c r="B92" s="13" t="s">
        <v>8</v>
      </c>
      <c r="C92" s="12" t="s">
        <v>7</v>
      </c>
      <c r="D92" s="10" t="s">
        <v>6</v>
      </c>
      <c r="E92" s="42" t="s">
        <v>5</v>
      </c>
      <c r="F92" s="12" t="s">
        <v>4</v>
      </c>
      <c r="G92" s="1"/>
      <c r="H92" s="1"/>
      <c r="I92" s="1"/>
      <c r="J92" s="1"/>
      <c r="K92" s="1"/>
      <c r="L92" s="1"/>
      <c r="M92" s="1"/>
    </row>
    <row r="93" spans="1:13">
      <c r="A93" s="1"/>
      <c r="B93" s="9" t="s">
        <v>29</v>
      </c>
      <c r="C93" s="8">
        <v>8400</v>
      </c>
      <c r="D93" s="7">
        <v>0</v>
      </c>
      <c r="E93" s="43">
        <v>0</v>
      </c>
      <c r="F93" s="41">
        <f>C93-D93+E93</f>
        <v>8400</v>
      </c>
      <c r="G93" s="1"/>
      <c r="H93" s="1"/>
      <c r="I93" s="1"/>
      <c r="J93" s="1"/>
      <c r="K93" s="1"/>
      <c r="L93" s="1"/>
      <c r="M93" s="1"/>
    </row>
    <row r="94" spans="1:13">
      <c r="A94" s="1"/>
      <c r="B94" s="13" t="s">
        <v>43</v>
      </c>
      <c r="C94" s="12">
        <v>0</v>
      </c>
      <c r="D94" s="10">
        <v>8700</v>
      </c>
      <c r="E94" s="42">
        <v>300</v>
      </c>
      <c r="F94" s="41">
        <f>C94-D94+E94</f>
        <v>-8400</v>
      </c>
      <c r="G94" s="1"/>
      <c r="H94" s="1"/>
      <c r="I94" s="1"/>
      <c r="J94" s="1"/>
      <c r="K94" s="1"/>
      <c r="L94" s="1"/>
      <c r="M94" s="1"/>
    </row>
    <row r="95" spans="1:13">
      <c r="A95" s="1"/>
      <c r="B95" s="40" t="s">
        <v>0</v>
      </c>
      <c r="C95" s="39">
        <f>SUM(C$93:C94)</f>
        <v>8400</v>
      </c>
      <c r="D95" s="22">
        <f>SUM(D$93:D94)</f>
        <v>8700</v>
      </c>
      <c r="E95" s="38">
        <f>SUM(E$93:E94)</f>
        <v>300</v>
      </c>
      <c r="F95" s="2">
        <f>C95-D95+E95</f>
        <v>0</v>
      </c>
      <c r="G95" s="1"/>
      <c r="H95" s="1"/>
      <c r="I95" s="1"/>
      <c r="J95" s="1"/>
      <c r="K95" s="1"/>
      <c r="L95" s="1"/>
      <c r="M95" s="1"/>
    </row>
    <row r="96" spans="1:13">
      <c r="A96" s="1"/>
      <c r="B96" s="18"/>
      <c r="C96" s="17"/>
      <c r="D96" s="17"/>
      <c r="E96" s="17"/>
      <c r="F96" s="17"/>
      <c r="G96" s="1"/>
      <c r="H96" s="1"/>
      <c r="I96" s="1"/>
      <c r="J96" s="1"/>
      <c r="K96" s="1"/>
      <c r="L96" s="1"/>
      <c r="M96" s="1"/>
    </row>
    <row r="97" spans="1:13">
      <c r="A97" s="1"/>
      <c r="B97" s="45" t="s">
        <v>42</v>
      </c>
      <c r="C97" s="44"/>
      <c r="D97" s="44"/>
      <c r="E97" s="44"/>
      <c r="F97" s="44"/>
      <c r="G97" s="1"/>
      <c r="H97" s="1"/>
      <c r="I97" s="1"/>
      <c r="J97" s="1"/>
      <c r="K97" s="1"/>
      <c r="L97" s="1"/>
      <c r="M97" s="1"/>
    </row>
    <row r="98" spans="1:13">
      <c r="A98" s="1"/>
      <c r="B98" s="13" t="s">
        <v>8</v>
      </c>
      <c r="C98" s="12" t="s">
        <v>7</v>
      </c>
      <c r="D98" s="10" t="s">
        <v>6</v>
      </c>
      <c r="E98" s="42" t="s">
        <v>5</v>
      </c>
      <c r="F98" s="12" t="s">
        <v>4</v>
      </c>
      <c r="G98" s="1"/>
      <c r="H98" s="1"/>
      <c r="I98" s="1"/>
      <c r="J98" s="1"/>
      <c r="K98" s="1"/>
      <c r="L98" s="1"/>
      <c r="M98" s="1"/>
    </row>
    <row r="99" spans="1:13">
      <c r="A99" s="1"/>
      <c r="B99" s="9" t="s">
        <v>41</v>
      </c>
      <c r="C99" s="8">
        <v>0</v>
      </c>
      <c r="D99" s="7">
        <v>0</v>
      </c>
      <c r="E99" s="43">
        <v>0</v>
      </c>
      <c r="F99" s="41">
        <f>C99-D99+E99</f>
        <v>0</v>
      </c>
      <c r="G99" s="1"/>
      <c r="H99" s="1"/>
      <c r="I99" s="1"/>
      <c r="J99" s="1"/>
      <c r="K99" s="1"/>
      <c r="L99" s="1"/>
      <c r="M99" s="1"/>
    </row>
    <row r="100" spans="1:13">
      <c r="A100" s="1"/>
      <c r="B100" s="13"/>
      <c r="C100" s="12">
        <v>0</v>
      </c>
      <c r="D100" s="10">
        <v>0</v>
      </c>
      <c r="E100" s="42">
        <v>0</v>
      </c>
      <c r="F100" s="41">
        <f>C100-D100+E100</f>
        <v>0</v>
      </c>
      <c r="G100" s="1"/>
      <c r="H100" s="1"/>
      <c r="I100" s="1"/>
      <c r="J100" s="1"/>
      <c r="K100" s="1"/>
      <c r="L100" s="1"/>
      <c r="M100" s="1"/>
    </row>
    <row r="101" spans="1:13">
      <c r="A101" s="1"/>
      <c r="B101" s="40" t="s">
        <v>0</v>
      </c>
      <c r="C101" s="39">
        <f>SUM(C$99:C100)</f>
        <v>0</v>
      </c>
      <c r="D101" s="22">
        <f>SUM(D$99:D100)</f>
        <v>0</v>
      </c>
      <c r="E101" s="38">
        <f>SUM(E$99:E100)</f>
        <v>0</v>
      </c>
      <c r="F101" s="2">
        <f>C101-D101+E101</f>
        <v>0</v>
      </c>
      <c r="G101" s="1"/>
      <c r="H101" s="1"/>
      <c r="I101" s="1"/>
      <c r="J101" s="1"/>
      <c r="K101" s="1"/>
      <c r="L101" s="1"/>
      <c r="M101" s="1"/>
    </row>
    <row r="102" spans="1:13">
      <c r="A102" s="1"/>
      <c r="B102" s="18"/>
      <c r="C102" s="17"/>
      <c r="D102" s="17"/>
      <c r="E102" s="17"/>
      <c r="F102" s="17"/>
      <c r="G102" s="1"/>
      <c r="H102" s="1"/>
      <c r="I102" s="1"/>
      <c r="J102" s="1"/>
      <c r="K102" s="1"/>
      <c r="L102" s="1"/>
      <c r="M102" s="1"/>
    </row>
    <row r="103" spans="1:13">
      <c r="A103" s="1"/>
      <c r="B103" s="18"/>
      <c r="C103" s="17"/>
      <c r="D103" s="17"/>
      <c r="E103" s="17"/>
      <c r="F103" s="17"/>
      <c r="G103" s="1"/>
      <c r="H103" s="1"/>
      <c r="I103" s="1"/>
      <c r="J103" s="1"/>
      <c r="K103" s="1"/>
      <c r="L103" s="1"/>
      <c r="M103" s="1"/>
    </row>
    <row r="104" spans="1:13">
      <c r="A104" s="1"/>
      <c r="B104" s="18"/>
      <c r="C104" s="17"/>
      <c r="D104" s="17"/>
      <c r="E104" s="17"/>
      <c r="F104" s="17"/>
      <c r="G104" s="1"/>
      <c r="H104" s="1"/>
      <c r="I104" s="1"/>
      <c r="J104" s="1"/>
      <c r="K104" s="1"/>
      <c r="L104" s="1"/>
      <c r="M104" s="1"/>
    </row>
    <row r="105" spans="1:13">
      <c r="A105" s="1"/>
      <c r="B105" s="37" t="s">
        <v>40</v>
      </c>
      <c r="C105" s="7"/>
      <c r="D105" s="17"/>
      <c r="E105" s="17"/>
      <c r="F105" s="17"/>
      <c r="G105" s="1"/>
      <c r="H105" s="1"/>
      <c r="I105" s="1"/>
      <c r="J105" s="1"/>
      <c r="K105" s="1"/>
      <c r="L105" s="1"/>
      <c r="M105" s="1"/>
    </row>
    <row r="106" spans="1:13">
      <c r="A106" s="1"/>
      <c r="B106" s="18"/>
      <c r="C106" s="17"/>
      <c r="D106" s="17"/>
      <c r="E106" s="17"/>
      <c r="F106" s="17"/>
      <c r="G106" s="1"/>
      <c r="H106" s="1"/>
      <c r="I106" s="1"/>
      <c r="J106" s="1"/>
      <c r="K106" s="1"/>
      <c r="L106" s="1"/>
      <c r="M106" s="1"/>
    </row>
    <row r="107" spans="1:13">
      <c r="A107" s="1"/>
      <c r="B107" s="16" t="s">
        <v>135</v>
      </c>
      <c r="C107" s="14"/>
      <c r="D107" s="14"/>
      <c r="E107" s="14"/>
      <c r="F107" s="14"/>
      <c r="G107" s="1"/>
      <c r="H107" s="1"/>
      <c r="I107" s="1"/>
      <c r="J107" s="1"/>
      <c r="K107" s="1"/>
      <c r="L107" s="1"/>
      <c r="M107" s="1"/>
    </row>
    <row r="108" spans="1:13">
      <c r="A108" s="1"/>
      <c r="B108" s="24" t="s">
        <v>8</v>
      </c>
      <c r="C108" s="10" t="s">
        <v>7</v>
      </c>
      <c r="D108" s="10" t="s">
        <v>6</v>
      </c>
      <c r="E108" s="11" t="s">
        <v>5</v>
      </c>
      <c r="F108" s="10" t="s">
        <v>4</v>
      </c>
      <c r="G108" s="1"/>
      <c r="H108" s="1"/>
      <c r="I108" s="1"/>
      <c r="J108" s="1"/>
      <c r="K108" s="1"/>
      <c r="L108" s="1"/>
      <c r="M108" s="1"/>
    </row>
    <row r="109" spans="1:13">
      <c r="A109" s="1"/>
      <c r="B109" s="36" t="s">
        <v>39</v>
      </c>
      <c r="C109" s="35">
        <v>0</v>
      </c>
      <c r="D109" s="35">
        <v>1750</v>
      </c>
      <c r="E109" s="34">
        <v>0</v>
      </c>
      <c r="F109" s="5">
        <f>C109-D109+E109</f>
        <v>-1750</v>
      </c>
      <c r="G109" s="1"/>
      <c r="H109" s="1"/>
      <c r="I109" s="1"/>
      <c r="J109" s="1"/>
      <c r="K109" s="1"/>
      <c r="L109" s="1"/>
      <c r="M109" s="1"/>
    </row>
    <row r="110" spans="1:13">
      <c r="A110" s="1"/>
      <c r="B110" s="33"/>
      <c r="C110" s="32">
        <v>0</v>
      </c>
      <c r="D110" s="32">
        <v>0</v>
      </c>
      <c r="E110" s="31">
        <v>0</v>
      </c>
      <c r="F110" s="5">
        <f>C110-D110+E110</f>
        <v>0</v>
      </c>
      <c r="G110" s="1"/>
      <c r="H110" s="1"/>
      <c r="I110" s="1"/>
      <c r="J110" s="1"/>
      <c r="K110" s="1"/>
      <c r="L110" s="1"/>
      <c r="M110" s="1"/>
    </row>
    <row r="111" spans="1:13">
      <c r="A111" s="1"/>
      <c r="B111" s="23" t="s">
        <v>0</v>
      </c>
      <c r="C111" s="22">
        <f>SUM(C$108:C109)</f>
        <v>0</v>
      </c>
      <c r="D111" s="22">
        <f>SUM(D$108:D109)</f>
        <v>1750</v>
      </c>
      <c r="E111" s="21">
        <f>SUM(E$108:E109)</f>
        <v>0</v>
      </c>
      <c r="F111" s="3">
        <f>C111-D111+E111</f>
        <v>-1750</v>
      </c>
      <c r="G111" s="1"/>
      <c r="H111" s="1"/>
      <c r="I111" s="1"/>
      <c r="J111" s="1"/>
      <c r="K111" s="1"/>
      <c r="L111" s="1"/>
      <c r="M111" s="1"/>
    </row>
    <row r="112" spans="1:13">
      <c r="A112" s="1"/>
      <c r="B112" s="18"/>
      <c r="C112" s="17"/>
      <c r="D112" s="17"/>
      <c r="E112" s="28"/>
      <c r="F112" s="17"/>
      <c r="G112" s="1"/>
      <c r="H112" s="1"/>
      <c r="I112" s="1"/>
      <c r="J112" s="1"/>
      <c r="K112" s="1"/>
      <c r="L112" s="1"/>
      <c r="M112" s="1"/>
    </row>
    <row r="113" spans="1:13">
      <c r="A113" s="1"/>
      <c r="B113" s="16" t="s">
        <v>38</v>
      </c>
      <c r="C113" s="14"/>
      <c r="D113" s="14"/>
      <c r="E113" s="15"/>
      <c r="F113" s="14"/>
      <c r="G113" s="1"/>
      <c r="H113" s="1"/>
      <c r="I113" s="1"/>
      <c r="J113" s="1"/>
      <c r="K113" s="1"/>
      <c r="L113" s="1"/>
      <c r="M113" s="1"/>
    </row>
    <row r="114" spans="1:13">
      <c r="A114" s="1"/>
      <c r="B114" s="24" t="s">
        <v>8</v>
      </c>
      <c r="C114" s="10" t="s">
        <v>7</v>
      </c>
      <c r="D114" s="10" t="s">
        <v>6</v>
      </c>
      <c r="E114" s="11" t="s">
        <v>5</v>
      </c>
      <c r="F114" s="10" t="s">
        <v>4</v>
      </c>
      <c r="G114" s="1"/>
      <c r="H114" s="1"/>
      <c r="I114" s="1"/>
      <c r="J114" s="1"/>
      <c r="K114" s="1"/>
      <c r="L114" s="1"/>
      <c r="M114" s="1"/>
    </row>
    <row r="115" spans="1:13">
      <c r="A115" s="1"/>
      <c r="B115" s="30" t="s">
        <v>37</v>
      </c>
      <c r="C115" s="7">
        <v>0</v>
      </c>
      <c r="D115" s="7">
        <v>175</v>
      </c>
      <c r="E115" s="6">
        <v>0</v>
      </c>
      <c r="F115" s="5">
        <f t="shared" ref="F115:F121" si="9">C115-D115+E115</f>
        <v>-175</v>
      </c>
      <c r="G115" s="1"/>
      <c r="H115" s="1"/>
      <c r="I115" s="1"/>
      <c r="J115" s="1"/>
      <c r="K115" s="1"/>
      <c r="L115" s="1"/>
      <c r="M115" s="1"/>
    </row>
    <row r="116" spans="1:13">
      <c r="A116" s="1"/>
      <c r="B116" s="25" t="s">
        <v>36</v>
      </c>
      <c r="C116" s="29">
        <v>0</v>
      </c>
      <c r="D116" s="7">
        <v>175</v>
      </c>
      <c r="E116" s="6">
        <v>0</v>
      </c>
      <c r="F116" s="5">
        <f t="shared" si="9"/>
        <v>-175</v>
      </c>
      <c r="G116" s="1"/>
      <c r="H116" s="1"/>
      <c r="I116" s="1"/>
      <c r="J116" s="1"/>
      <c r="K116" s="1"/>
      <c r="L116" s="1"/>
      <c r="M116" s="1"/>
    </row>
    <row r="117" spans="1:13">
      <c r="A117" s="1"/>
      <c r="B117" s="25" t="s">
        <v>35</v>
      </c>
      <c r="C117" s="7">
        <v>200</v>
      </c>
      <c r="D117" s="7">
        <v>375</v>
      </c>
      <c r="E117" s="6">
        <v>0</v>
      </c>
      <c r="F117" s="5">
        <f t="shared" si="9"/>
        <v>-175</v>
      </c>
      <c r="G117" s="1"/>
      <c r="H117" s="1"/>
      <c r="I117" s="1"/>
      <c r="J117" s="1"/>
      <c r="K117" s="1"/>
      <c r="L117" s="1"/>
      <c r="M117" s="1"/>
    </row>
    <row r="118" spans="1:13">
      <c r="A118" s="1"/>
      <c r="B118" s="25" t="s">
        <v>34</v>
      </c>
      <c r="C118" s="7">
        <v>0</v>
      </c>
      <c r="D118" s="7">
        <v>200</v>
      </c>
      <c r="E118" s="6">
        <v>0</v>
      </c>
      <c r="F118" s="5">
        <f t="shared" si="9"/>
        <v>-200</v>
      </c>
      <c r="G118" s="1"/>
      <c r="H118" s="1"/>
      <c r="I118" s="1"/>
      <c r="J118" s="1"/>
      <c r="K118" s="1"/>
      <c r="L118" s="1"/>
      <c r="M118" s="1"/>
    </row>
    <row r="119" spans="1:13">
      <c r="A119" s="1"/>
      <c r="B119" s="25" t="s">
        <v>33</v>
      </c>
      <c r="C119" s="7">
        <v>0</v>
      </c>
      <c r="D119" s="7">
        <v>200</v>
      </c>
      <c r="E119" s="6">
        <v>0</v>
      </c>
      <c r="F119" s="5">
        <f t="shared" si="9"/>
        <v>-200</v>
      </c>
      <c r="G119" s="1"/>
      <c r="H119" s="1"/>
      <c r="I119" s="1"/>
      <c r="J119" s="1"/>
      <c r="K119" s="1"/>
      <c r="L119" s="1"/>
      <c r="M119" s="1"/>
    </row>
    <row r="120" spans="1:13">
      <c r="A120" s="1"/>
      <c r="B120" s="25" t="s">
        <v>32</v>
      </c>
      <c r="C120" s="7">
        <v>0</v>
      </c>
      <c r="D120" s="7">
        <v>200</v>
      </c>
      <c r="E120" s="6">
        <v>0</v>
      </c>
      <c r="F120" s="5">
        <f t="shared" si="9"/>
        <v>-200</v>
      </c>
      <c r="G120" s="1"/>
      <c r="H120" s="1"/>
      <c r="I120" s="1"/>
      <c r="J120" s="1"/>
      <c r="K120" s="1"/>
      <c r="L120" s="1"/>
      <c r="M120" s="1"/>
    </row>
    <row r="121" spans="1:13">
      <c r="A121" s="1"/>
      <c r="B121" s="27" t="s">
        <v>0</v>
      </c>
      <c r="C121" s="3">
        <f>SUM(C$115:C120)</f>
        <v>200</v>
      </c>
      <c r="D121" s="3">
        <f>SUM(D$115:D120)</f>
        <v>1325</v>
      </c>
      <c r="E121" s="19">
        <f>SUM(E$115:E120)</f>
        <v>0</v>
      </c>
      <c r="F121" s="3">
        <f t="shared" si="9"/>
        <v>-1125</v>
      </c>
      <c r="G121" s="1"/>
      <c r="H121" s="1"/>
      <c r="I121" s="1"/>
      <c r="J121" s="1"/>
      <c r="K121" s="1"/>
      <c r="L121" s="1"/>
      <c r="M121" s="1"/>
    </row>
    <row r="122" spans="1:13">
      <c r="A122" s="1"/>
      <c r="B122" s="18"/>
      <c r="C122" s="17"/>
      <c r="D122" s="17"/>
      <c r="E122" s="28"/>
      <c r="F122" s="17"/>
      <c r="G122" s="1"/>
      <c r="H122" s="1"/>
      <c r="I122" s="1"/>
      <c r="J122" s="1"/>
      <c r="K122" s="1"/>
      <c r="L122" s="1"/>
      <c r="M122" s="1"/>
    </row>
    <row r="123" spans="1:13">
      <c r="A123" s="1"/>
      <c r="B123" s="199" t="s">
        <v>31</v>
      </c>
      <c r="C123" s="14"/>
      <c r="D123" s="14"/>
      <c r="E123" s="15"/>
      <c r="F123" s="14"/>
      <c r="G123" s="1"/>
      <c r="H123" s="1"/>
      <c r="I123" s="1"/>
      <c r="J123" s="1"/>
      <c r="K123" s="1"/>
      <c r="L123" s="1"/>
      <c r="M123" s="1"/>
    </row>
    <row r="124" spans="1:13">
      <c r="A124" s="1"/>
      <c r="B124" s="24" t="s">
        <v>8</v>
      </c>
      <c r="C124" s="10" t="s">
        <v>7</v>
      </c>
      <c r="D124" s="10" t="s">
        <v>6</v>
      </c>
      <c r="E124" s="11" t="s">
        <v>5</v>
      </c>
      <c r="F124" s="10" t="s">
        <v>4</v>
      </c>
      <c r="G124" s="1"/>
      <c r="H124" s="1"/>
      <c r="I124" s="1"/>
      <c r="J124" s="1"/>
      <c r="K124" s="1"/>
      <c r="L124" s="1"/>
      <c r="M124" s="1"/>
    </row>
    <row r="125" spans="1:13">
      <c r="A125" s="1"/>
      <c r="B125" s="25" t="s">
        <v>30</v>
      </c>
      <c r="C125" s="7">
        <v>4900</v>
      </c>
      <c r="D125" s="7">
        <v>0</v>
      </c>
      <c r="E125" s="6">
        <v>0</v>
      </c>
      <c r="F125" s="5">
        <f t="shared" ref="F125:F130" si="10">C125-D125+E125</f>
        <v>4900</v>
      </c>
      <c r="G125" s="1"/>
      <c r="H125" s="1"/>
      <c r="I125" s="1"/>
      <c r="J125" s="1"/>
      <c r="K125" s="1"/>
      <c r="L125" s="1"/>
      <c r="M125" s="1"/>
    </row>
    <row r="126" spans="1:13">
      <c r="A126" s="1"/>
      <c r="B126" s="25" t="s">
        <v>29</v>
      </c>
      <c r="C126" s="7">
        <v>6850</v>
      </c>
      <c r="D126" s="7">
        <v>0</v>
      </c>
      <c r="E126" s="6">
        <v>0</v>
      </c>
      <c r="F126" s="5">
        <f t="shared" si="10"/>
        <v>6850</v>
      </c>
      <c r="G126" s="1"/>
      <c r="H126" s="1"/>
      <c r="I126" s="1"/>
      <c r="J126" s="1"/>
      <c r="K126" s="1"/>
      <c r="L126" s="1"/>
      <c r="M126" s="1"/>
    </row>
    <row r="127" spans="1:13">
      <c r="A127" s="1"/>
      <c r="B127" s="25" t="s">
        <v>28</v>
      </c>
      <c r="C127" s="7">
        <v>800</v>
      </c>
      <c r="D127" s="7">
        <v>0</v>
      </c>
      <c r="E127" s="6">
        <v>0</v>
      </c>
      <c r="F127" s="5">
        <f t="shared" si="10"/>
        <v>800</v>
      </c>
      <c r="G127" s="1"/>
      <c r="H127" s="1"/>
      <c r="I127" s="1"/>
      <c r="J127" s="1"/>
      <c r="K127" s="1"/>
      <c r="L127" s="1"/>
      <c r="M127" s="1"/>
    </row>
    <row r="128" spans="1:13">
      <c r="A128" s="1"/>
      <c r="B128" s="25" t="s">
        <v>27</v>
      </c>
      <c r="C128" s="7">
        <v>0</v>
      </c>
      <c r="D128" s="7">
        <v>12550</v>
      </c>
      <c r="E128" s="6">
        <v>0</v>
      </c>
      <c r="F128" s="5">
        <f t="shared" si="10"/>
        <v>-12550</v>
      </c>
      <c r="G128" s="1"/>
      <c r="H128" s="1"/>
      <c r="I128" s="1"/>
      <c r="J128" s="1"/>
      <c r="K128" s="1"/>
      <c r="L128" s="1"/>
      <c r="M128" s="1"/>
    </row>
    <row r="129" spans="1:13">
      <c r="A129" s="1"/>
      <c r="B129" s="25" t="s">
        <v>26</v>
      </c>
      <c r="C129" s="7">
        <v>0</v>
      </c>
      <c r="D129" s="7">
        <v>300</v>
      </c>
      <c r="E129" s="6">
        <v>0</v>
      </c>
      <c r="F129" s="5">
        <f t="shared" si="10"/>
        <v>-300</v>
      </c>
      <c r="G129" s="1"/>
      <c r="H129" s="1"/>
      <c r="I129" s="1"/>
      <c r="J129" s="1"/>
      <c r="K129" s="1"/>
      <c r="L129" s="1"/>
      <c r="M129" s="1"/>
    </row>
    <row r="130" spans="1:13">
      <c r="A130" s="1"/>
      <c r="B130" s="27" t="s">
        <v>0</v>
      </c>
      <c r="C130" s="3">
        <f>SUM(C$125:C129)</f>
        <v>12550</v>
      </c>
      <c r="D130" s="3">
        <f>SUM(D$125:D129)</f>
        <v>12850</v>
      </c>
      <c r="E130" s="19">
        <f>SUM(E$125:E129)</f>
        <v>0</v>
      </c>
      <c r="F130" s="3">
        <f t="shared" si="10"/>
        <v>-300</v>
      </c>
      <c r="G130" s="1"/>
      <c r="H130" s="1"/>
      <c r="I130" s="1"/>
      <c r="J130" s="1"/>
      <c r="K130" s="1"/>
      <c r="L130" s="1"/>
      <c r="M130" s="1"/>
    </row>
    <row r="131" spans="1:13">
      <c r="A131" s="1"/>
      <c r="B131" s="18"/>
      <c r="C131" s="17"/>
      <c r="D131" s="17"/>
      <c r="E131" s="28"/>
      <c r="F131" s="17"/>
      <c r="G131" s="1"/>
      <c r="H131" s="1"/>
      <c r="I131" s="1"/>
      <c r="J131" s="1"/>
      <c r="K131" s="1"/>
      <c r="L131" s="1"/>
      <c r="M131" s="1"/>
    </row>
    <row r="132" spans="1:13">
      <c r="A132" s="1"/>
      <c r="B132" s="16" t="s">
        <v>25</v>
      </c>
      <c r="C132" s="14"/>
      <c r="D132" s="14"/>
      <c r="E132" s="15"/>
      <c r="F132" s="14"/>
      <c r="G132" s="1"/>
      <c r="H132" s="1"/>
      <c r="I132" s="1"/>
      <c r="J132" s="1"/>
      <c r="K132" s="1"/>
      <c r="L132" s="1"/>
      <c r="M132" s="1"/>
    </row>
    <row r="133" spans="1:13">
      <c r="A133" s="1"/>
      <c r="B133" s="24" t="s">
        <v>8</v>
      </c>
      <c r="C133" s="10" t="s">
        <v>7</v>
      </c>
      <c r="D133" s="10" t="s">
        <v>6</v>
      </c>
      <c r="E133" s="11" t="s">
        <v>5</v>
      </c>
      <c r="F133" s="10" t="s">
        <v>4</v>
      </c>
      <c r="G133" s="1"/>
      <c r="H133" s="1"/>
      <c r="I133" s="1"/>
      <c r="J133" s="1"/>
      <c r="K133" s="1"/>
      <c r="L133" s="1"/>
      <c r="M133" s="1"/>
    </row>
    <row r="134" spans="1:13">
      <c r="A134" s="1"/>
      <c r="B134" s="25" t="s">
        <v>24</v>
      </c>
      <c r="C134" s="7">
        <v>6500</v>
      </c>
      <c r="D134" s="7">
        <v>8000</v>
      </c>
      <c r="E134" s="6">
        <v>0</v>
      </c>
      <c r="F134" s="5">
        <f>C134-D134+E134</f>
        <v>-1500</v>
      </c>
      <c r="G134" s="1"/>
      <c r="H134" s="1"/>
      <c r="I134" s="1"/>
      <c r="J134" s="1"/>
      <c r="K134" s="1"/>
      <c r="L134" s="1"/>
      <c r="M134" s="1"/>
    </row>
    <row r="135" spans="1:13">
      <c r="A135" s="1"/>
      <c r="B135" s="25" t="s">
        <v>23</v>
      </c>
      <c r="C135" s="7">
        <v>2700</v>
      </c>
      <c r="D135" s="7">
        <v>2700</v>
      </c>
      <c r="E135" s="6">
        <v>0</v>
      </c>
      <c r="F135" s="5">
        <f>C135-D135+E135</f>
        <v>0</v>
      </c>
      <c r="G135" s="1"/>
      <c r="H135" s="1"/>
      <c r="I135" s="1"/>
      <c r="J135" s="1"/>
      <c r="K135" s="1"/>
      <c r="L135" s="1"/>
      <c r="M135" s="1"/>
    </row>
    <row r="136" spans="1:13">
      <c r="A136" s="1"/>
      <c r="B136" s="27" t="s">
        <v>0</v>
      </c>
      <c r="C136" s="3">
        <f>SUM(C$134:C135)</f>
        <v>9200</v>
      </c>
      <c r="D136" s="3">
        <f>SUM(D$134:D135)</f>
        <v>10700</v>
      </c>
      <c r="E136" s="19">
        <f>SUM(E$134:E135)</f>
        <v>0</v>
      </c>
      <c r="F136" s="3">
        <f>C136-D136+E136</f>
        <v>-1500</v>
      </c>
      <c r="G136" s="1"/>
      <c r="H136" s="1"/>
      <c r="I136" s="1"/>
      <c r="J136" s="1"/>
      <c r="K136" s="1"/>
      <c r="L136" s="1"/>
      <c r="M136" s="1"/>
    </row>
    <row r="137" spans="1:13">
      <c r="A137" s="1"/>
      <c r="B137" s="18"/>
      <c r="C137" s="26"/>
      <c r="D137" s="26"/>
      <c r="E137" s="26"/>
      <c r="F137" s="26"/>
      <c r="G137" s="1"/>
      <c r="H137" s="1"/>
      <c r="I137" s="1"/>
      <c r="J137" s="1"/>
      <c r="K137" s="1"/>
      <c r="L137" s="1"/>
      <c r="M137" s="1"/>
    </row>
    <row r="138" spans="1:13">
      <c r="A138" s="1"/>
      <c r="B138" s="16" t="s">
        <v>137</v>
      </c>
      <c r="C138" s="14"/>
      <c r="D138" s="14"/>
      <c r="E138" s="15"/>
      <c r="F138" s="14"/>
      <c r="G138" s="1"/>
      <c r="H138" s="1"/>
      <c r="I138" s="1"/>
      <c r="J138" s="1"/>
      <c r="K138" s="1"/>
      <c r="L138" s="1"/>
      <c r="M138" s="1"/>
    </row>
    <row r="139" spans="1:13">
      <c r="A139" s="1"/>
      <c r="B139" s="24" t="s">
        <v>8</v>
      </c>
      <c r="C139" s="10" t="s">
        <v>7</v>
      </c>
      <c r="D139" s="10" t="s">
        <v>6</v>
      </c>
      <c r="E139" s="11" t="s">
        <v>5</v>
      </c>
      <c r="F139" s="10" t="s">
        <v>4</v>
      </c>
      <c r="G139" s="1"/>
      <c r="H139" s="1"/>
      <c r="I139" s="1"/>
      <c r="J139" s="1"/>
      <c r="K139" s="1"/>
      <c r="L139" s="1"/>
      <c r="M139" s="1"/>
    </row>
    <row r="140" spans="1:13">
      <c r="A140" s="1"/>
      <c r="B140" s="25" t="s">
        <v>180</v>
      </c>
      <c r="C140" s="7">
        <v>0</v>
      </c>
      <c r="D140" s="7">
        <v>150</v>
      </c>
      <c r="E140" s="6">
        <v>0</v>
      </c>
      <c r="F140" s="5">
        <f>C140-D140+E140</f>
        <v>-150</v>
      </c>
      <c r="G140" s="1"/>
      <c r="H140" s="1"/>
      <c r="I140" s="1"/>
      <c r="J140" s="1"/>
      <c r="K140" s="1"/>
      <c r="L140" s="1"/>
      <c r="M140" s="1"/>
    </row>
    <row r="141" spans="1:13">
      <c r="A141" s="1"/>
      <c r="B141" s="25" t="s">
        <v>22</v>
      </c>
      <c r="C141" s="7">
        <v>1800</v>
      </c>
      <c r="D141" s="7">
        <v>2550</v>
      </c>
      <c r="E141" s="6">
        <v>400</v>
      </c>
      <c r="F141" s="5">
        <f>C141-D141+E141</f>
        <v>-350</v>
      </c>
      <c r="G141" s="1"/>
      <c r="H141" s="1"/>
      <c r="I141" s="1"/>
      <c r="J141" s="1"/>
      <c r="K141" s="1"/>
      <c r="L141" s="1"/>
      <c r="M141" s="1"/>
    </row>
    <row r="142" spans="1:13">
      <c r="A142" s="1"/>
      <c r="B142" s="24" t="s">
        <v>21</v>
      </c>
      <c r="C142" s="10">
        <v>0</v>
      </c>
      <c r="D142" s="10">
        <v>400</v>
      </c>
      <c r="E142" s="11">
        <v>0</v>
      </c>
      <c r="F142" s="5">
        <f>C142-D142+E142</f>
        <v>-400</v>
      </c>
      <c r="G142" s="1"/>
      <c r="H142" s="1"/>
      <c r="I142" s="1"/>
      <c r="J142" s="1"/>
      <c r="K142" s="1"/>
      <c r="L142" s="1"/>
      <c r="M142" s="1"/>
    </row>
    <row r="143" spans="1:13">
      <c r="A143" s="1"/>
      <c r="B143" s="23" t="s">
        <v>0</v>
      </c>
      <c r="C143" s="22">
        <f>SUM(C$140:C142)</f>
        <v>1800</v>
      </c>
      <c r="D143" s="22">
        <f>SUM(D$140:D142)</f>
        <v>3100</v>
      </c>
      <c r="E143" s="21">
        <f>SUM(E$140:E142)</f>
        <v>400</v>
      </c>
      <c r="F143" s="20">
        <f>C143-D143+E143</f>
        <v>-900</v>
      </c>
      <c r="G143" s="1"/>
      <c r="H143" s="1"/>
      <c r="I143" s="1"/>
      <c r="J143" s="1"/>
      <c r="K143" s="1"/>
      <c r="L143" s="1"/>
      <c r="M143" s="1"/>
    </row>
    <row r="144" spans="1:13">
      <c r="A144" s="1"/>
      <c r="B144" s="18"/>
      <c r="C144" s="17"/>
      <c r="D144" s="17"/>
      <c r="E144" s="17"/>
      <c r="F144" s="17"/>
      <c r="G144" s="1"/>
      <c r="H144" s="1"/>
      <c r="I144" s="1"/>
      <c r="J144" s="1"/>
      <c r="K144" s="1"/>
      <c r="L144" s="1"/>
      <c r="M144" s="1"/>
    </row>
    <row r="145" spans="1:13">
      <c r="A145" s="1"/>
      <c r="B145" s="16" t="s">
        <v>136</v>
      </c>
      <c r="C145" s="14"/>
      <c r="D145" s="14"/>
      <c r="E145" s="15"/>
      <c r="F145" s="14"/>
      <c r="G145" s="1"/>
      <c r="H145" s="1"/>
      <c r="I145" s="1"/>
      <c r="J145" s="1"/>
      <c r="K145" s="1"/>
      <c r="L145" s="1"/>
      <c r="M145" s="1"/>
    </row>
    <row r="146" spans="1:13">
      <c r="A146" s="1"/>
      <c r="B146" s="13" t="s">
        <v>8</v>
      </c>
      <c r="C146" s="12" t="s">
        <v>7</v>
      </c>
      <c r="D146" s="10" t="s">
        <v>6</v>
      </c>
      <c r="E146" s="11" t="s">
        <v>5</v>
      </c>
      <c r="F146" s="10" t="s">
        <v>4</v>
      </c>
      <c r="G146" s="1"/>
      <c r="H146" s="1"/>
      <c r="I146" s="1"/>
      <c r="J146" s="1"/>
      <c r="K146" s="1"/>
      <c r="L146" s="1"/>
      <c r="M146" s="1"/>
    </row>
    <row r="147" spans="1:13">
      <c r="A147" s="1"/>
      <c r="B147" s="9" t="s">
        <v>19</v>
      </c>
      <c r="C147" s="8">
        <v>0</v>
      </c>
      <c r="D147" s="7">
        <v>300</v>
      </c>
      <c r="E147" s="6">
        <v>0</v>
      </c>
      <c r="F147" s="5">
        <f t="shared" ref="F147:F152" si="11">C147-D147+E147</f>
        <v>-300</v>
      </c>
      <c r="G147" s="1"/>
      <c r="H147" s="1"/>
      <c r="I147" s="1"/>
      <c r="J147" s="1"/>
      <c r="K147" s="1"/>
      <c r="L147" s="1"/>
      <c r="M147" s="1"/>
    </row>
    <row r="148" spans="1:13">
      <c r="A148" s="1"/>
      <c r="B148" s="9" t="s">
        <v>140</v>
      </c>
      <c r="C148" s="8">
        <v>0</v>
      </c>
      <c r="D148" s="7">
        <v>0</v>
      </c>
      <c r="E148" s="6">
        <v>0</v>
      </c>
      <c r="F148" s="5">
        <f t="shared" si="11"/>
        <v>0</v>
      </c>
      <c r="G148" s="1"/>
      <c r="H148" s="1"/>
      <c r="I148" s="1"/>
      <c r="J148" s="1"/>
      <c r="K148" s="1"/>
      <c r="L148" s="1"/>
      <c r="M148" s="1"/>
    </row>
    <row r="149" spans="1:13">
      <c r="A149" s="1"/>
      <c r="B149" s="9" t="s">
        <v>18</v>
      </c>
      <c r="C149" s="8">
        <v>0</v>
      </c>
      <c r="D149" s="7">
        <v>0</v>
      </c>
      <c r="E149" s="6">
        <v>0</v>
      </c>
      <c r="F149" s="5">
        <f t="shared" si="11"/>
        <v>0</v>
      </c>
      <c r="G149" s="1"/>
      <c r="H149" s="1"/>
      <c r="I149" s="1"/>
      <c r="J149" s="1"/>
      <c r="K149" s="1"/>
      <c r="L149" s="1"/>
      <c r="M149" s="1"/>
    </row>
    <row r="150" spans="1:13">
      <c r="A150" s="1"/>
      <c r="B150" s="9" t="s">
        <v>17</v>
      </c>
      <c r="C150" s="8">
        <v>100</v>
      </c>
      <c r="D150" s="7">
        <v>100</v>
      </c>
      <c r="E150" s="6">
        <v>0</v>
      </c>
      <c r="F150" s="5">
        <f t="shared" si="11"/>
        <v>0</v>
      </c>
      <c r="G150" s="1"/>
      <c r="H150" s="1"/>
      <c r="I150" s="1"/>
      <c r="J150" s="1"/>
      <c r="K150" s="1"/>
      <c r="L150" s="1"/>
      <c r="M150" s="1"/>
    </row>
    <row r="151" spans="1:13">
      <c r="A151" s="1"/>
      <c r="B151" s="9" t="s">
        <v>16</v>
      </c>
      <c r="C151" s="8">
        <v>100</v>
      </c>
      <c r="D151" s="7">
        <v>100</v>
      </c>
      <c r="E151" s="6">
        <v>0</v>
      </c>
      <c r="F151" s="5">
        <f t="shared" si="11"/>
        <v>0</v>
      </c>
      <c r="G151" s="1"/>
      <c r="H151" s="1"/>
      <c r="I151" s="1"/>
      <c r="J151" s="1"/>
      <c r="K151" s="1"/>
      <c r="L151" s="1"/>
      <c r="M151" s="1"/>
    </row>
    <row r="152" spans="1:13">
      <c r="A152" s="1"/>
      <c r="B152" s="4" t="s">
        <v>0</v>
      </c>
      <c r="C152" s="2">
        <f>SUM(C$147:C151)</f>
        <v>200</v>
      </c>
      <c r="D152" s="3">
        <f>SUM(D$147:D151)</f>
        <v>500</v>
      </c>
      <c r="E152" s="19">
        <f>SUM(E$147:E151)</f>
        <v>0</v>
      </c>
      <c r="F152" s="3">
        <f t="shared" si="11"/>
        <v>-300</v>
      </c>
      <c r="G152" s="1"/>
      <c r="H152" s="1"/>
      <c r="I152" s="1"/>
      <c r="J152" s="1"/>
      <c r="K152" s="1"/>
      <c r="L152" s="1"/>
      <c r="M152" s="1"/>
    </row>
    <row r="153" spans="1:13">
      <c r="A153" s="1"/>
      <c r="B153" s="18"/>
      <c r="C153" s="17"/>
      <c r="D153" s="17"/>
      <c r="E153" s="17"/>
      <c r="F153" s="17"/>
      <c r="G153" s="1"/>
      <c r="H153" s="1"/>
      <c r="I153" s="1"/>
      <c r="J153" s="1"/>
      <c r="K153" s="1"/>
      <c r="L153" s="1"/>
      <c r="M153" s="1"/>
    </row>
    <row r="154" spans="1:13">
      <c r="A154" s="1"/>
      <c r="B154" s="16" t="s">
        <v>15</v>
      </c>
      <c r="C154" s="14"/>
      <c r="D154" s="14"/>
      <c r="E154" s="15"/>
      <c r="F154" s="14"/>
      <c r="G154" s="1"/>
      <c r="H154" s="1"/>
      <c r="I154" s="1"/>
      <c r="J154" s="1"/>
      <c r="K154" s="1"/>
      <c r="L154" s="1"/>
      <c r="M154" s="1"/>
    </row>
    <row r="155" spans="1:13">
      <c r="A155" s="1" t="s">
        <v>194</v>
      </c>
      <c r="B155" s="13" t="s">
        <v>8</v>
      </c>
      <c r="C155" s="12" t="s">
        <v>7</v>
      </c>
      <c r="D155" s="10" t="s">
        <v>6</v>
      </c>
      <c r="E155" s="11" t="s">
        <v>5</v>
      </c>
      <c r="F155" s="10" t="s">
        <v>4</v>
      </c>
      <c r="G155" s="1"/>
      <c r="H155" s="1"/>
      <c r="I155" s="1"/>
      <c r="J155" s="1"/>
      <c r="K155" s="1"/>
      <c r="L155" s="1"/>
      <c r="M155" s="1"/>
    </row>
    <row r="156" spans="1:13">
      <c r="A156" s="1"/>
      <c r="B156" s="9" t="s">
        <v>14</v>
      </c>
      <c r="C156" s="8">
        <v>150</v>
      </c>
      <c r="D156" s="7">
        <v>550</v>
      </c>
      <c r="E156" s="6">
        <v>300</v>
      </c>
      <c r="F156" s="5">
        <f t="shared" ref="F156:F161" si="12">C156-D156+E156</f>
        <v>-100</v>
      </c>
      <c r="G156" s="1"/>
      <c r="H156" s="1"/>
      <c r="I156" s="1"/>
      <c r="J156" s="1"/>
      <c r="K156" s="1"/>
      <c r="L156" s="1"/>
      <c r="M156" s="1"/>
    </row>
    <row r="157" spans="1:13">
      <c r="A157" s="1"/>
      <c r="B157" s="9" t="s">
        <v>13</v>
      </c>
      <c r="C157" s="8">
        <v>900</v>
      </c>
      <c r="D157" s="7">
        <v>1800</v>
      </c>
      <c r="E157" s="6">
        <v>600</v>
      </c>
      <c r="F157" s="5">
        <f t="shared" si="12"/>
        <v>-300</v>
      </c>
      <c r="G157" s="1"/>
      <c r="H157" s="1"/>
      <c r="I157" s="1"/>
      <c r="J157" s="1"/>
      <c r="K157" s="1"/>
      <c r="L157" s="1"/>
      <c r="M157" s="1"/>
    </row>
    <row r="158" spans="1:13">
      <c r="A158" s="1"/>
      <c r="B158" s="9" t="s">
        <v>12</v>
      </c>
      <c r="C158" s="8">
        <v>0</v>
      </c>
      <c r="D158" s="7">
        <v>225</v>
      </c>
      <c r="E158" s="6">
        <v>150</v>
      </c>
      <c r="F158" s="5">
        <f t="shared" si="12"/>
        <v>-75</v>
      </c>
      <c r="G158" s="1"/>
      <c r="H158" s="1"/>
      <c r="I158" s="1"/>
      <c r="J158" s="1"/>
      <c r="K158" s="1"/>
      <c r="L158" s="1"/>
      <c r="M158" s="1"/>
    </row>
    <row r="159" spans="1:13">
      <c r="A159" s="1"/>
      <c r="B159" s="9" t="s">
        <v>11</v>
      </c>
      <c r="C159" s="8">
        <v>0</v>
      </c>
      <c r="D159" s="7">
        <v>225</v>
      </c>
      <c r="E159" s="6">
        <v>150</v>
      </c>
      <c r="F159" s="5">
        <f t="shared" si="12"/>
        <v>-75</v>
      </c>
      <c r="G159" s="1"/>
      <c r="H159" s="1"/>
      <c r="I159" s="1"/>
      <c r="J159" s="1"/>
      <c r="K159" s="1"/>
      <c r="L159" s="1"/>
      <c r="M159" s="1"/>
    </row>
    <row r="160" spans="1:13">
      <c r="A160" s="1"/>
      <c r="B160" s="9" t="s">
        <v>10</v>
      </c>
      <c r="C160" s="8">
        <v>100</v>
      </c>
      <c r="D160" s="7">
        <v>450</v>
      </c>
      <c r="E160" s="6">
        <v>0</v>
      </c>
      <c r="F160" s="5">
        <f t="shared" si="12"/>
        <v>-350</v>
      </c>
      <c r="G160" s="1"/>
      <c r="H160" s="1"/>
      <c r="I160" s="1"/>
      <c r="J160" s="1"/>
      <c r="K160" s="1"/>
      <c r="L160" s="1"/>
      <c r="M160" s="1"/>
    </row>
    <row r="161" spans="1:13">
      <c r="A161" s="1"/>
      <c r="B161" s="4" t="s">
        <v>0</v>
      </c>
      <c r="C161" s="2">
        <f>SUM(C$156:C160)</f>
        <v>1150</v>
      </c>
      <c r="D161" s="3">
        <f>SUM(D$156:D160)</f>
        <v>3250</v>
      </c>
      <c r="E161" s="3">
        <f>SUM(E$156:E160)</f>
        <v>1200</v>
      </c>
      <c r="F161" s="2">
        <f t="shared" si="12"/>
        <v>-900</v>
      </c>
      <c r="G161" s="1"/>
      <c r="H161" s="1"/>
      <c r="I161" s="1"/>
      <c r="J161" s="1"/>
      <c r="K161" s="1"/>
      <c r="L161" s="1"/>
      <c r="M161" s="1"/>
    </row>
    <row r="162" spans="1:13">
      <c r="A162" s="1"/>
      <c r="B162" s="1"/>
      <c r="C162" s="1"/>
      <c r="D162" s="1"/>
      <c r="E162" s="1"/>
      <c r="F162" s="1"/>
      <c r="G162" s="1"/>
      <c r="H162" s="1"/>
      <c r="I162" s="1"/>
      <c r="J162" s="1"/>
      <c r="K162" s="1"/>
      <c r="L162" s="1"/>
      <c r="M162" s="1"/>
    </row>
    <row r="163" spans="1:13">
      <c r="A163" s="1"/>
      <c r="B163" s="16" t="s">
        <v>9</v>
      </c>
      <c r="C163" s="14"/>
      <c r="D163" s="14"/>
      <c r="E163" s="15"/>
      <c r="F163" s="14"/>
      <c r="G163" s="1"/>
      <c r="H163" s="1"/>
      <c r="I163" s="1"/>
      <c r="J163" s="1"/>
      <c r="K163" s="1"/>
      <c r="L163" s="1"/>
      <c r="M163" s="1"/>
    </row>
    <row r="164" spans="1:13">
      <c r="A164" s="1"/>
      <c r="B164" s="13" t="s">
        <v>8</v>
      </c>
      <c r="C164" s="12" t="s">
        <v>7</v>
      </c>
      <c r="D164" s="10" t="s">
        <v>6</v>
      </c>
      <c r="E164" s="11" t="s">
        <v>5</v>
      </c>
      <c r="F164" s="10" t="s">
        <v>4</v>
      </c>
      <c r="G164" s="1"/>
      <c r="H164" s="1"/>
      <c r="I164" s="1"/>
      <c r="J164" s="1"/>
      <c r="K164" s="1"/>
      <c r="L164" s="1"/>
      <c r="M164" s="1"/>
    </row>
    <row r="165" spans="1:13">
      <c r="A165" s="1"/>
      <c r="B165" s="9" t="s">
        <v>3</v>
      </c>
      <c r="C165" s="8">
        <v>4000</v>
      </c>
      <c r="D165" s="7">
        <v>0</v>
      </c>
      <c r="E165" s="6">
        <v>0</v>
      </c>
      <c r="F165" s="5">
        <f t="shared" ref="F165:F169" si="13">C165-D165+E165</f>
        <v>4000</v>
      </c>
      <c r="G165" s="1"/>
      <c r="H165" s="1"/>
      <c r="I165" s="1"/>
      <c r="J165" s="1"/>
      <c r="K165" s="1"/>
      <c r="L165" s="1"/>
      <c r="M165" s="1"/>
    </row>
    <row r="166" spans="1:13">
      <c r="A166" s="1"/>
      <c r="B166" s="9" t="s">
        <v>181</v>
      </c>
      <c r="C166" s="8">
        <v>0</v>
      </c>
      <c r="D166" s="7">
        <v>14000</v>
      </c>
      <c r="E166" s="6">
        <v>0</v>
      </c>
      <c r="F166" s="5">
        <f t="shared" si="13"/>
        <v>-14000</v>
      </c>
      <c r="G166" s="1"/>
      <c r="H166" s="1"/>
      <c r="I166" s="1"/>
      <c r="J166" s="1"/>
      <c r="K166" s="1"/>
      <c r="L166" s="1"/>
      <c r="M166" s="1"/>
    </row>
    <row r="167" spans="1:13">
      <c r="A167" s="1"/>
      <c r="B167" s="9" t="s">
        <v>182</v>
      </c>
      <c r="C167" s="8">
        <v>8000</v>
      </c>
      <c r="D167" s="7">
        <v>0</v>
      </c>
      <c r="E167" s="6">
        <v>0</v>
      </c>
      <c r="F167" s="5">
        <f t="shared" si="13"/>
        <v>8000</v>
      </c>
      <c r="G167" s="1"/>
      <c r="H167" s="1"/>
      <c r="I167" s="1"/>
      <c r="J167" s="1"/>
      <c r="K167" s="1"/>
      <c r="L167" s="1"/>
      <c r="M167" s="1"/>
    </row>
    <row r="168" spans="1:13">
      <c r="A168" s="1"/>
      <c r="B168" s="9" t="s">
        <v>1</v>
      </c>
      <c r="C168" s="8">
        <v>0</v>
      </c>
      <c r="D168" s="7">
        <v>0</v>
      </c>
      <c r="E168" s="6">
        <v>0</v>
      </c>
      <c r="F168" s="5">
        <f t="shared" si="13"/>
        <v>0</v>
      </c>
      <c r="G168" s="1"/>
      <c r="H168" s="1"/>
      <c r="I168" s="1"/>
      <c r="J168" s="1"/>
      <c r="K168" s="1"/>
      <c r="L168" s="1"/>
      <c r="M168" s="1"/>
    </row>
    <row r="169" spans="1:13">
      <c r="A169" s="1"/>
      <c r="B169" s="4" t="s">
        <v>0</v>
      </c>
      <c r="C169" s="2">
        <f>SUM(C$165:C168)</f>
        <v>12000</v>
      </c>
      <c r="D169" s="3">
        <f>SUM(D$165:D168)</f>
        <v>14000</v>
      </c>
      <c r="E169" s="3">
        <f>SUM(E$165:E168)</f>
        <v>0</v>
      </c>
      <c r="F169" s="2">
        <f t="shared" si="13"/>
        <v>-2000</v>
      </c>
      <c r="G169" s="1"/>
      <c r="H169" s="1"/>
      <c r="I169" s="1"/>
      <c r="J169" s="1"/>
      <c r="K169" s="1"/>
      <c r="L169" s="1"/>
      <c r="M169" s="1"/>
    </row>
    <row r="170" spans="1:13">
      <c r="A170" s="1"/>
      <c r="B170" s="1"/>
      <c r="C170" s="1"/>
      <c r="D170" s="1"/>
      <c r="E170" s="1"/>
      <c r="F170" s="1"/>
      <c r="G170" s="1"/>
      <c r="H170" s="1"/>
      <c r="I170" s="1"/>
      <c r="J170" s="1"/>
      <c r="K170" s="1"/>
      <c r="L170" s="1"/>
      <c r="M170" s="1"/>
    </row>
    <row r="171" spans="1:13">
      <c r="A171" s="1"/>
      <c r="B171" s="1"/>
      <c r="C171" s="1"/>
      <c r="D171" s="1"/>
      <c r="E171" s="1"/>
      <c r="F171" s="1"/>
      <c r="G171" s="1"/>
      <c r="H171" s="1"/>
      <c r="I171" s="1"/>
      <c r="J171" s="1"/>
      <c r="K171" s="1"/>
      <c r="L171" s="1"/>
      <c r="M171" s="1"/>
    </row>
    <row r="172" spans="1:13">
      <c r="A172" s="1"/>
      <c r="B172" s="1"/>
      <c r="C172" s="1"/>
      <c r="D172" s="1"/>
      <c r="E172" s="1"/>
      <c r="F172" s="1"/>
      <c r="G172" s="1"/>
      <c r="H172" s="1"/>
      <c r="I172" s="1"/>
      <c r="J172" s="1"/>
      <c r="K172" s="1"/>
      <c r="L172" s="1"/>
      <c r="M172" s="1"/>
    </row>
    <row r="173" spans="1:13">
      <c r="A173" s="1"/>
      <c r="B173" s="1"/>
      <c r="C173" s="1"/>
      <c r="D173" s="1"/>
      <c r="E173" s="1"/>
      <c r="F173" s="1"/>
      <c r="G173" s="1"/>
      <c r="H173" s="1"/>
      <c r="I173" s="1"/>
      <c r="J173" s="1"/>
      <c r="K173" s="1"/>
      <c r="L173" s="1"/>
      <c r="M173" s="1"/>
    </row>
    <row r="174" spans="1:13">
      <c r="A174" s="1"/>
      <c r="B174" s="1"/>
      <c r="C174" s="1"/>
      <c r="D174" s="1"/>
      <c r="E174" s="1"/>
      <c r="F174" s="1"/>
      <c r="G174" s="1"/>
      <c r="H174" s="1"/>
      <c r="I174" s="1"/>
      <c r="J174" s="1"/>
      <c r="K174" s="1"/>
      <c r="L174" s="1"/>
      <c r="M174" s="1"/>
    </row>
    <row r="175" spans="1:13">
      <c r="A175" s="1"/>
      <c r="B175" s="1"/>
      <c r="C175" s="1"/>
      <c r="D175" s="1"/>
      <c r="E175" s="1"/>
      <c r="F175" s="1"/>
      <c r="G175" s="1"/>
      <c r="H175" s="1"/>
      <c r="I175" s="1"/>
      <c r="J175" s="1"/>
      <c r="K175" s="1"/>
      <c r="L175" s="1"/>
      <c r="M175" s="1"/>
    </row>
    <row r="176" spans="1:13">
      <c r="A176" s="1"/>
      <c r="B176" s="1"/>
      <c r="C176" s="1"/>
      <c r="D176" s="1"/>
      <c r="E176" s="1"/>
      <c r="F176" s="1"/>
      <c r="G176" s="1"/>
      <c r="H176" s="1"/>
      <c r="I176" s="1"/>
      <c r="J176" s="1"/>
      <c r="K176" s="1"/>
      <c r="L176" s="1"/>
      <c r="M176" s="1"/>
    </row>
    <row r="177" spans="1:13">
      <c r="A177" s="1"/>
      <c r="B177" s="1"/>
      <c r="C177" s="1"/>
      <c r="D177" s="1"/>
      <c r="E177" s="1"/>
      <c r="F177" s="1"/>
      <c r="G177" s="1"/>
      <c r="H177" s="1"/>
      <c r="I177" s="1"/>
      <c r="J177" s="1"/>
      <c r="K177" s="1"/>
      <c r="L177" s="1"/>
      <c r="M177" s="1"/>
    </row>
    <row r="178" spans="1:13">
      <c r="A178" s="1"/>
      <c r="B178" s="1"/>
      <c r="C178" s="1"/>
      <c r="D178" s="1"/>
      <c r="E178" s="1"/>
      <c r="F178" s="1"/>
      <c r="G178" s="1"/>
      <c r="H178" s="1"/>
      <c r="I178" s="1"/>
      <c r="J178" s="1"/>
      <c r="K178" s="1"/>
      <c r="L178" s="1"/>
      <c r="M178" s="1"/>
    </row>
    <row r="179" spans="1:13">
      <c r="A179" s="1"/>
      <c r="B179" s="1"/>
      <c r="C179" s="1"/>
      <c r="D179" s="1"/>
      <c r="E179" s="1"/>
      <c r="F179" s="1"/>
      <c r="G179" s="1"/>
      <c r="H179" s="1"/>
      <c r="I179" s="1"/>
      <c r="J179" s="1"/>
      <c r="K179" s="1"/>
      <c r="L179" s="1"/>
      <c r="M179" s="1"/>
    </row>
    <row r="180" spans="1:13">
      <c r="A180" s="1"/>
      <c r="B180" s="1"/>
      <c r="C180" s="1"/>
      <c r="D180" s="1"/>
      <c r="E180" s="1"/>
      <c r="F180" s="1"/>
      <c r="G180" s="1"/>
      <c r="H180" s="1"/>
      <c r="I180" s="1"/>
      <c r="J180" s="1"/>
      <c r="K180" s="1"/>
      <c r="L180" s="1"/>
      <c r="M180" s="1"/>
    </row>
    <row r="181" spans="1:13">
      <c r="A181" s="1"/>
      <c r="B181" s="1"/>
      <c r="C181" s="1"/>
      <c r="D181" s="1"/>
      <c r="E181" s="1"/>
      <c r="F181" s="1"/>
      <c r="G181" s="1"/>
      <c r="H181" s="1"/>
      <c r="I181" s="1"/>
      <c r="J181" s="1"/>
      <c r="K181" s="1"/>
      <c r="L181" s="1"/>
      <c r="M181" s="1"/>
    </row>
    <row r="182" spans="1:13">
      <c r="A182" s="1"/>
      <c r="B182" s="1"/>
      <c r="C182" s="1"/>
      <c r="D182" s="1"/>
      <c r="E182" s="1"/>
      <c r="F182" s="1"/>
      <c r="G182" s="1"/>
      <c r="H182" s="1"/>
      <c r="I182" s="1"/>
      <c r="J182" s="1"/>
      <c r="K182" s="1"/>
      <c r="L182" s="1"/>
      <c r="M182" s="1"/>
    </row>
    <row r="183" spans="1:13">
      <c r="A183" s="1"/>
      <c r="B183" s="1"/>
      <c r="C183" s="1"/>
      <c r="D183" s="1"/>
      <c r="E183" s="1"/>
      <c r="F183" s="1"/>
      <c r="G183" s="1"/>
      <c r="H183" s="1"/>
      <c r="I183" s="1"/>
      <c r="J183" s="1"/>
      <c r="K183" s="1"/>
      <c r="L183" s="1"/>
      <c r="M183" s="1"/>
    </row>
    <row r="184" spans="1:13">
      <c r="A184" s="1"/>
      <c r="B184" s="1"/>
      <c r="C184" s="1"/>
      <c r="D184" s="1"/>
      <c r="E184" s="1"/>
      <c r="F184" s="1"/>
      <c r="G184" s="1"/>
      <c r="H184" s="1"/>
      <c r="I184" s="1"/>
      <c r="J184" s="1"/>
      <c r="K184" s="1"/>
      <c r="L184" s="1"/>
      <c r="M184" s="1"/>
    </row>
    <row r="185" spans="1:13">
      <c r="A185" s="1"/>
      <c r="B185" s="1"/>
      <c r="C185" s="1"/>
      <c r="D185" s="1"/>
      <c r="E185" s="1"/>
      <c r="F185" s="1"/>
      <c r="G185" s="1"/>
      <c r="H185" s="1"/>
      <c r="I185" s="1"/>
      <c r="J185" s="1"/>
      <c r="K185" s="1"/>
      <c r="L185" s="1"/>
      <c r="M185" s="1"/>
    </row>
    <row r="186" spans="1:13">
      <c r="A186" s="1"/>
      <c r="B186" s="1"/>
      <c r="C186" s="1"/>
      <c r="D186" s="1"/>
      <c r="E186" s="1"/>
      <c r="F186" s="1"/>
      <c r="G186" s="1"/>
      <c r="H186" s="1"/>
      <c r="I186" s="1"/>
      <c r="J186" s="1"/>
      <c r="K186" s="1"/>
      <c r="L186" s="1"/>
      <c r="M186" s="1"/>
    </row>
    <row r="187" spans="1:13">
      <c r="A187" s="1"/>
      <c r="B187" s="1"/>
      <c r="C187" s="1"/>
      <c r="D187" s="1"/>
      <c r="E187" s="1"/>
      <c r="F187" s="1"/>
      <c r="G187" s="1"/>
      <c r="H187" s="1"/>
      <c r="I187" s="1"/>
      <c r="J187" s="1"/>
      <c r="K187" s="1"/>
      <c r="L187" s="1"/>
      <c r="M187" s="1"/>
    </row>
    <row r="188" spans="1:13">
      <c r="A188" s="1"/>
      <c r="B188" s="1"/>
      <c r="C188" s="1"/>
      <c r="D188" s="1"/>
      <c r="E188" s="1"/>
      <c r="F188" s="1"/>
      <c r="G188" s="1"/>
      <c r="H188" s="1"/>
      <c r="I188" s="1"/>
      <c r="J188" s="1"/>
      <c r="K188" s="1"/>
      <c r="L188" s="1"/>
      <c r="M188" s="1"/>
    </row>
    <row r="189" spans="1:13">
      <c r="A189" s="1"/>
      <c r="B189" s="1"/>
      <c r="C189" s="1"/>
      <c r="D189" s="1"/>
      <c r="E189" s="1"/>
      <c r="F189" s="1"/>
      <c r="G189" s="1"/>
      <c r="H189" s="1"/>
      <c r="I189" s="1"/>
      <c r="J189" s="1"/>
      <c r="K189" s="1"/>
      <c r="L189" s="1"/>
      <c r="M189" s="1"/>
    </row>
    <row r="190" spans="1:13">
      <c r="A190" s="1"/>
      <c r="B190" s="1"/>
      <c r="C190" s="1"/>
      <c r="D190" s="1"/>
      <c r="E190" s="1"/>
      <c r="F190" s="1"/>
      <c r="G190" s="1"/>
      <c r="H190" s="1"/>
      <c r="I190" s="1"/>
      <c r="J190" s="1"/>
      <c r="K190" s="1"/>
      <c r="L190" s="1"/>
      <c r="M190" s="1"/>
    </row>
    <row r="191" spans="1:13">
      <c r="A191" s="1"/>
      <c r="B191" s="1"/>
      <c r="C191" s="1"/>
      <c r="D191" s="1"/>
      <c r="E191" s="1"/>
      <c r="F191" s="1"/>
      <c r="G191" s="1"/>
      <c r="H191" s="1"/>
      <c r="I191" s="1"/>
      <c r="J191" s="1"/>
      <c r="K191" s="1"/>
      <c r="L191" s="1"/>
      <c r="M191" s="1"/>
    </row>
    <row r="192" spans="1:13">
      <c r="A192" s="1"/>
      <c r="B192" s="1"/>
      <c r="C192" s="1"/>
      <c r="D192" s="1"/>
      <c r="E192" s="1"/>
      <c r="F192" s="1"/>
      <c r="G192" s="1"/>
      <c r="H192" s="1"/>
      <c r="I192" s="1"/>
      <c r="J192" s="1"/>
      <c r="K192" s="1"/>
      <c r="L192" s="1"/>
      <c r="M192" s="1"/>
    </row>
    <row r="193" spans="1:13">
      <c r="A193" s="1"/>
      <c r="B193" s="1"/>
      <c r="C193" s="1"/>
      <c r="D193" s="1"/>
      <c r="E193" s="1"/>
      <c r="F193" s="1"/>
      <c r="G193" s="1"/>
      <c r="H193" s="1"/>
      <c r="I193" s="1"/>
      <c r="J193" s="1"/>
      <c r="K193" s="1"/>
      <c r="L193" s="1"/>
      <c r="M193" s="1"/>
    </row>
    <row r="194" spans="1:13">
      <c r="A194" s="1"/>
      <c r="B194" s="1"/>
      <c r="C194" s="1"/>
      <c r="D194" s="1"/>
      <c r="E194" s="1"/>
      <c r="F194" s="1"/>
      <c r="G194" s="1"/>
      <c r="H194" s="1"/>
      <c r="I194" s="1"/>
      <c r="J194" s="1"/>
      <c r="K194" s="1"/>
      <c r="L194" s="1"/>
      <c r="M194" s="1"/>
    </row>
    <row r="195" spans="1:13">
      <c r="A195" s="1"/>
      <c r="B195" s="1"/>
      <c r="C195" s="1"/>
      <c r="D195" s="1"/>
      <c r="E195" s="1"/>
      <c r="F195" s="1"/>
      <c r="G195" s="1"/>
      <c r="H195" s="1"/>
      <c r="I195" s="1"/>
      <c r="J195" s="1"/>
      <c r="K195" s="1"/>
      <c r="L195" s="1"/>
      <c r="M195" s="1"/>
    </row>
    <row r="196" spans="1:13">
      <c r="A196" s="1"/>
      <c r="B196" s="1"/>
      <c r="C196" s="1"/>
      <c r="D196" s="1"/>
      <c r="E196" s="1"/>
      <c r="F196" s="1"/>
      <c r="G196" s="1"/>
      <c r="H196" s="1"/>
      <c r="I196" s="1"/>
      <c r="J196" s="1"/>
      <c r="K196" s="1"/>
      <c r="L196" s="1"/>
      <c r="M196" s="1"/>
    </row>
    <row r="197" spans="1:13">
      <c r="A197" s="1"/>
      <c r="B197" s="1"/>
      <c r="C197" s="1"/>
      <c r="D197" s="1"/>
      <c r="E197" s="1"/>
      <c r="F197" s="1"/>
      <c r="G197" s="1"/>
      <c r="H197" s="1"/>
      <c r="I197" s="1"/>
      <c r="J197" s="1"/>
      <c r="K197" s="1"/>
      <c r="L197" s="1"/>
      <c r="M197" s="1"/>
    </row>
    <row r="198" spans="1:13">
      <c r="A198" s="1"/>
      <c r="B198" s="1"/>
      <c r="C198" s="1"/>
      <c r="D198" s="1"/>
      <c r="E198" s="1"/>
      <c r="F198" s="1"/>
      <c r="G198" s="1"/>
      <c r="H198" s="1"/>
      <c r="I198" s="1"/>
      <c r="J198" s="1"/>
      <c r="K198" s="1"/>
      <c r="L198" s="1"/>
      <c r="M198" s="1"/>
    </row>
    <row r="199" spans="1:13">
      <c r="A199" s="1"/>
      <c r="B199" s="1"/>
      <c r="C199" s="1"/>
      <c r="D199" s="1"/>
      <c r="E199" s="1"/>
      <c r="F199" s="1"/>
      <c r="G199" s="1"/>
      <c r="H199" s="1"/>
      <c r="I199" s="1"/>
      <c r="J199" s="1"/>
      <c r="K199" s="1"/>
      <c r="L199" s="1"/>
      <c r="M199" s="1"/>
    </row>
    <row r="200" spans="1:13">
      <c r="A200" s="1"/>
      <c r="B200" s="1"/>
      <c r="C200" s="1"/>
      <c r="D200" s="1"/>
      <c r="E200" s="1"/>
      <c r="F200" s="1"/>
      <c r="G200" s="1"/>
      <c r="H200" s="1"/>
      <c r="I200" s="1"/>
      <c r="J200" s="1"/>
      <c r="K200" s="1"/>
      <c r="L200" s="1"/>
      <c r="M200" s="1"/>
    </row>
    <row r="201" spans="1:13">
      <c r="A201" s="1"/>
      <c r="B201" s="1"/>
      <c r="C201" s="1"/>
      <c r="D201" s="1"/>
      <c r="E201" s="1"/>
      <c r="F201" s="1"/>
      <c r="G201" s="1"/>
      <c r="H201" s="1"/>
      <c r="I201" s="1"/>
      <c r="J201" s="1"/>
      <c r="K201" s="1"/>
      <c r="L201" s="1"/>
      <c r="M201" s="1"/>
    </row>
    <row r="202" spans="1:13">
      <c r="A202" s="1"/>
      <c r="B202" s="1"/>
      <c r="C202" s="1"/>
      <c r="D202" s="1"/>
      <c r="E202" s="1"/>
      <c r="F202" s="1"/>
      <c r="G202" s="1"/>
      <c r="H202" s="1"/>
      <c r="I202" s="1"/>
      <c r="J202" s="1"/>
      <c r="K202" s="1"/>
      <c r="L202" s="1"/>
      <c r="M202" s="1"/>
    </row>
    <row r="203" spans="1:13">
      <c r="A203" s="1"/>
      <c r="B203" s="1"/>
      <c r="C203" s="1"/>
      <c r="D203" s="1"/>
      <c r="E203" s="1"/>
      <c r="F203" s="1"/>
      <c r="G203" s="1"/>
      <c r="H203" s="1"/>
      <c r="I203" s="1"/>
      <c r="J203" s="1"/>
      <c r="K203" s="1"/>
      <c r="L203" s="1"/>
      <c r="M203" s="1"/>
    </row>
    <row r="204" spans="1:13">
      <c r="A204" s="1"/>
      <c r="B204" s="1"/>
      <c r="C204" s="1"/>
      <c r="D204" s="1"/>
      <c r="E204" s="1"/>
      <c r="F204" s="1"/>
      <c r="G204" s="1"/>
      <c r="H204" s="1"/>
      <c r="I204" s="1"/>
      <c r="J204" s="1"/>
      <c r="K204" s="1"/>
      <c r="L204" s="1"/>
      <c r="M204" s="1"/>
    </row>
    <row r="205" spans="1:13">
      <c r="A205" s="1"/>
      <c r="B205" s="1"/>
      <c r="C205" s="1"/>
      <c r="D205" s="1"/>
      <c r="E205" s="1"/>
      <c r="F205" s="1"/>
      <c r="G205" s="1"/>
      <c r="H205" s="1"/>
      <c r="I205" s="1"/>
      <c r="J205" s="1"/>
      <c r="K205" s="1"/>
      <c r="L205" s="1"/>
      <c r="M205" s="1"/>
    </row>
    <row r="206" spans="1:13">
      <c r="A206" s="1"/>
      <c r="B206" s="1"/>
      <c r="C206" s="1"/>
      <c r="D206" s="1"/>
      <c r="E206" s="1"/>
      <c r="F206" s="1"/>
      <c r="G206" s="1"/>
      <c r="H206" s="1"/>
      <c r="I206" s="1"/>
      <c r="J206" s="1"/>
      <c r="K206" s="1"/>
      <c r="L206" s="1"/>
      <c r="M206" s="1"/>
    </row>
    <row r="207" spans="1:13">
      <c r="A207" s="1"/>
      <c r="B207" s="1"/>
      <c r="C207" s="1"/>
      <c r="D207" s="1"/>
      <c r="E207" s="1"/>
      <c r="F207" s="1"/>
      <c r="G207" s="1"/>
      <c r="H207" s="1"/>
      <c r="I207" s="1"/>
      <c r="J207" s="1"/>
      <c r="K207" s="1"/>
      <c r="L207" s="1"/>
      <c r="M207" s="1"/>
    </row>
    <row r="208" spans="1:13">
      <c r="A208" s="1"/>
      <c r="B208" s="1"/>
      <c r="C208" s="1"/>
      <c r="D208" s="1"/>
      <c r="E208" s="1"/>
      <c r="F208" s="1"/>
      <c r="G208" s="1"/>
      <c r="H208" s="1"/>
      <c r="I208" s="1"/>
      <c r="J208" s="1"/>
      <c r="K208" s="1"/>
      <c r="L208" s="1"/>
      <c r="M208" s="1"/>
    </row>
    <row r="209" spans="1:13">
      <c r="A209" s="1"/>
      <c r="B209" s="1"/>
      <c r="C209" s="1"/>
      <c r="D209" s="1"/>
      <c r="E209" s="1"/>
      <c r="F209" s="1"/>
      <c r="G209" s="1"/>
      <c r="H209" s="1"/>
      <c r="I209" s="1"/>
      <c r="J209" s="1"/>
      <c r="K209" s="1"/>
      <c r="L209" s="1"/>
      <c r="M209" s="1"/>
    </row>
    <row r="210" spans="1:13">
      <c r="A210" s="1"/>
      <c r="B210" s="1"/>
      <c r="C210" s="1"/>
      <c r="D210" s="1"/>
      <c r="E210" s="1"/>
      <c r="F210" s="1"/>
      <c r="G210" s="1"/>
      <c r="H210" s="1"/>
      <c r="I210" s="1"/>
      <c r="J210" s="1"/>
      <c r="K210" s="1"/>
      <c r="L210" s="1"/>
      <c r="M210" s="1"/>
    </row>
    <row r="211" spans="1:13">
      <c r="A211" s="1"/>
      <c r="B211" s="1"/>
      <c r="C211" s="1"/>
      <c r="D211" s="1"/>
      <c r="E211" s="1"/>
      <c r="F211" s="1"/>
      <c r="G211" s="1"/>
      <c r="H211" s="1"/>
      <c r="I211" s="1"/>
      <c r="J211" s="1"/>
      <c r="K211" s="1"/>
      <c r="L211" s="1"/>
      <c r="M211" s="1"/>
    </row>
    <row r="212" spans="1:13">
      <c r="A212" s="1"/>
      <c r="B212" s="1"/>
      <c r="C212" s="1"/>
      <c r="D212" s="1"/>
      <c r="E212" s="1"/>
      <c r="F212" s="1"/>
      <c r="G212" s="1"/>
      <c r="H212" s="1"/>
      <c r="I212" s="1"/>
      <c r="J212" s="1"/>
      <c r="K212" s="1"/>
      <c r="L212" s="1"/>
      <c r="M212" s="1"/>
    </row>
    <row r="213" spans="1:13">
      <c r="A213" s="1"/>
      <c r="B213" s="1"/>
      <c r="C213" s="1"/>
      <c r="D213" s="1"/>
      <c r="E213" s="1"/>
      <c r="F213" s="1"/>
      <c r="G213" s="1"/>
      <c r="H213" s="1"/>
      <c r="I213" s="1"/>
      <c r="J213" s="1"/>
      <c r="K213" s="1"/>
      <c r="L213" s="1"/>
      <c r="M213" s="1"/>
    </row>
    <row r="214" spans="1:13">
      <c r="A214" s="1"/>
      <c r="B214" s="1"/>
      <c r="C214" s="1"/>
      <c r="D214" s="1"/>
      <c r="E214" s="1"/>
      <c r="F214" s="1"/>
      <c r="G214" s="1"/>
      <c r="H214" s="1"/>
      <c r="I214" s="1"/>
      <c r="J214" s="1"/>
      <c r="K214" s="1"/>
      <c r="L214" s="1"/>
      <c r="M214" s="1"/>
    </row>
    <row r="215" spans="1:13">
      <c r="A215" s="1"/>
      <c r="B215" s="1"/>
      <c r="C215" s="1"/>
      <c r="D215" s="1"/>
      <c r="E215" s="1"/>
      <c r="F215" s="1"/>
      <c r="G215" s="1"/>
      <c r="H215" s="1"/>
      <c r="I215" s="1"/>
      <c r="J215" s="1"/>
      <c r="K215" s="1"/>
      <c r="L215" s="1"/>
      <c r="M215" s="1"/>
    </row>
    <row r="216" spans="1:13">
      <c r="A216" s="1"/>
      <c r="B216" s="1"/>
      <c r="C216" s="1"/>
      <c r="D216" s="1"/>
      <c r="E216" s="1"/>
      <c r="F216" s="1"/>
      <c r="G216" s="1"/>
      <c r="H216" s="1"/>
      <c r="I216" s="1"/>
      <c r="J216" s="1"/>
      <c r="K216" s="1"/>
      <c r="L216" s="1"/>
      <c r="M216" s="1"/>
    </row>
    <row r="217" spans="1:13">
      <c r="A217" s="1"/>
      <c r="B217" s="1"/>
      <c r="C217" s="1"/>
      <c r="D217" s="1"/>
      <c r="E217" s="1"/>
      <c r="F217" s="1"/>
      <c r="G217" s="1"/>
      <c r="H217" s="1"/>
      <c r="I217" s="1"/>
      <c r="J217" s="1"/>
      <c r="K217" s="1"/>
      <c r="L217" s="1"/>
      <c r="M217" s="1"/>
    </row>
    <row r="218" spans="1:13">
      <c r="A218" s="1"/>
      <c r="B218" s="1"/>
      <c r="C218" s="1"/>
      <c r="D218" s="1"/>
      <c r="E218" s="1"/>
      <c r="F218" s="1"/>
      <c r="G218" s="1"/>
      <c r="H218" s="1"/>
      <c r="I218" s="1"/>
      <c r="J218" s="1"/>
      <c r="K218" s="1"/>
      <c r="L218" s="1"/>
      <c r="M218" s="1"/>
    </row>
    <row r="219" spans="1:13">
      <c r="A219" s="1"/>
      <c r="B219" s="1"/>
      <c r="C219" s="1"/>
      <c r="D219" s="1"/>
      <c r="E219" s="1"/>
      <c r="F219" s="1"/>
      <c r="G219" s="1"/>
      <c r="H219" s="1"/>
      <c r="I219" s="1"/>
      <c r="J219" s="1"/>
      <c r="K219" s="1"/>
      <c r="L219" s="1"/>
      <c r="M219" s="1"/>
    </row>
    <row r="220" spans="1:13">
      <c r="A220" s="1"/>
      <c r="B220" s="1"/>
      <c r="C220" s="1"/>
      <c r="D220" s="1"/>
      <c r="E220" s="1"/>
      <c r="F220" s="1"/>
      <c r="G220" s="1"/>
      <c r="H220" s="1"/>
      <c r="I220" s="1"/>
      <c r="J220" s="1"/>
      <c r="K220" s="1"/>
      <c r="L220" s="1"/>
      <c r="M220" s="1"/>
    </row>
    <row r="221" spans="1:13">
      <c r="A221" s="1"/>
      <c r="B221" s="1"/>
      <c r="C221" s="1"/>
      <c r="D221" s="1"/>
      <c r="E221" s="1"/>
      <c r="F221" s="1"/>
      <c r="G221" s="1"/>
      <c r="H221" s="1"/>
      <c r="I221" s="1"/>
      <c r="J221" s="1"/>
      <c r="K221" s="1"/>
      <c r="L221" s="1"/>
      <c r="M221" s="1"/>
    </row>
    <row r="222" spans="1:13">
      <c r="A222" s="1"/>
      <c r="B222" s="1"/>
      <c r="C222" s="1"/>
      <c r="D222" s="1"/>
      <c r="E222" s="1"/>
      <c r="F222" s="1"/>
      <c r="G222" s="1"/>
      <c r="H222" s="1"/>
      <c r="I222" s="1"/>
      <c r="J222" s="1"/>
      <c r="K222" s="1"/>
      <c r="L222" s="1"/>
      <c r="M222" s="1"/>
    </row>
    <row r="223" spans="1:13">
      <c r="A223" s="1"/>
      <c r="B223" s="1"/>
      <c r="C223" s="1"/>
      <c r="D223" s="1"/>
      <c r="E223" s="1"/>
      <c r="F223" s="1"/>
      <c r="G223" s="1"/>
      <c r="H223" s="1"/>
      <c r="I223" s="1"/>
      <c r="J223" s="1"/>
      <c r="K223" s="1"/>
      <c r="L223" s="1"/>
      <c r="M223" s="1"/>
    </row>
    <row r="224" spans="1:13">
      <c r="A224" s="1"/>
      <c r="B224" s="1"/>
      <c r="C224" s="1"/>
      <c r="D224" s="1"/>
      <c r="E224" s="1"/>
      <c r="F224" s="1"/>
      <c r="G224" s="1"/>
      <c r="H224" s="1"/>
      <c r="I224" s="1"/>
      <c r="J224" s="1"/>
      <c r="K224" s="1"/>
      <c r="L224" s="1"/>
      <c r="M224" s="1"/>
    </row>
    <row r="225" spans="1:13">
      <c r="A225" s="1"/>
      <c r="B225" s="1"/>
      <c r="C225" s="1"/>
      <c r="D225" s="1"/>
      <c r="E225" s="1"/>
      <c r="F225" s="1"/>
      <c r="G225" s="1"/>
      <c r="H225" s="1"/>
      <c r="I225" s="1"/>
      <c r="J225" s="1"/>
      <c r="K225" s="1"/>
      <c r="L225" s="1"/>
      <c r="M225" s="1"/>
    </row>
    <row r="226" spans="1:13">
      <c r="A226" s="1"/>
      <c r="B226" s="1"/>
      <c r="C226" s="1"/>
      <c r="D226" s="1"/>
      <c r="E226" s="1"/>
      <c r="F226" s="1"/>
      <c r="G226" s="1"/>
      <c r="H226" s="1"/>
      <c r="I226" s="1"/>
      <c r="J226" s="1"/>
      <c r="K226" s="1"/>
      <c r="L226" s="1"/>
      <c r="M226" s="1"/>
    </row>
    <row r="227" spans="1:13">
      <c r="A227" s="1"/>
      <c r="B227" s="1"/>
      <c r="C227" s="1"/>
      <c r="D227" s="1"/>
      <c r="E227" s="1"/>
      <c r="F227" s="1"/>
      <c r="G227" s="1"/>
      <c r="H227" s="1"/>
      <c r="I227" s="1"/>
      <c r="J227" s="1"/>
      <c r="K227" s="1"/>
      <c r="L227" s="1"/>
      <c r="M227" s="1"/>
    </row>
    <row r="228" spans="1:13">
      <c r="A228" s="1"/>
      <c r="B228" s="1"/>
      <c r="C228" s="1"/>
      <c r="D228" s="1"/>
      <c r="E228" s="1"/>
      <c r="F228" s="1"/>
      <c r="G228" s="1"/>
      <c r="H228" s="1"/>
      <c r="I228" s="1"/>
      <c r="J228" s="1"/>
      <c r="K228" s="1"/>
      <c r="L228" s="1"/>
      <c r="M228" s="1"/>
    </row>
    <row r="229" spans="1:13">
      <c r="A229" s="1"/>
      <c r="B229" s="1"/>
      <c r="C229" s="1"/>
      <c r="D229" s="1"/>
      <c r="E229" s="1"/>
      <c r="F229" s="1"/>
      <c r="G229" s="1"/>
      <c r="H229" s="1"/>
      <c r="I229" s="1"/>
      <c r="J229" s="1"/>
      <c r="K229" s="1"/>
      <c r="L229" s="1"/>
      <c r="M229" s="1"/>
    </row>
    <row r="230" spans="1:13">
      <c r="A230" s="1"/>
      <c r="B230" s="1"/>
      <c r="C230" s="1"/>
      <c r="D230" s="1"/>
      <c r="E230" s="1"/>
      <c r="F230" s="1"/>
      <c r="G230" s="1"/>
      <c r="H230" s="1"/>
      <c r="I230" s="1"/>
      <c r="J230" s="1"/>
      <c r="K230" s="1"/>
      <c r="L230" s="1"/>
      <c r="M230" s="1"/>
    </row>
    <row r="231" spans="1:13">
      <c r="A231" s="1"/>
      <c r="B231" s="1"/>
      <c r="C231" s="1"/>
      <c r="D231" s="1"/>
      <c r="E231" s="1"/>
      <c r="F231" s="1"/>
      <c r="G231" s="1"/>
      <c r="H231" s="1"/>
      <c r="I231" s="1"/>
      <c r="J231" s="1"/>
      <c r="K231" s="1"/>
      <c r="L231" s="1"/>
      <c r="M231" s="1"/>
    </row>
    <row r="232" spans="1:13">
      <c r="A232" s="1"/>
      <c r="B232" s="1"/>
      <c r="C232" s="1"/>
      <c r="D232" s="1"/>
      <c r="E232" s="1"/>
      <c r="F232" s="1"/>
      <c r="G232" s="1"/>
      <c r="H232" s="1"/>
      <c r="I232" s="1"/>
      <c r="J232" s="1"/>
      <c r="K232" s="1"/>
      <c r="L232" s="1"/>
      <c r="M232" s="1"/>
    </row>
    <row r="233" spans="1:13">
      <c r="A233" s="1"/>
      <c r="B233" s="1"/>
      <c r="C233" s="1"/>
      <c r="D233" s="1"/>
      <c r="E233" s="1"/>
      <c r="F233" s="1"/>
      <c r="G233" s="1"/>
      <c r="H233" s="1"/>
      <c r="I233" s="1"/>
      <c r="J233" s="1"/>
      <c r="K233" s="1"/>
      <c r="L233" s="1"/>
      <c r="M233" s="1"/>
    </row>
    <row r="234" spans="1:13">
      <c r="A234" s="1"/>
      <c r="B234" s="1"/>
      <c r="C234" s="1"/>
      <c r="D234" s="1"/>
      <c r="E234" s="1"/>
      <c r="F234" s="1"/>
      <c r="G234" s="1"/>
      <c r="H234" s="1"/>
      <c r="I234" s="1"/>
      <c r="J234" s="1"/>
      <c r="K234" s="1"/>
      <c r="L234" s="1"/>
      <c r="M234" s="1"/>
    </row>
    <row r="235" spans="1:13">
      <c r="A235" s="1"/>
      <c r="B235" s="1"/>
      <c r="C235" s="1"/>
      <c r="D235" s="1"/>
      <c r="E235" s="1"/>
      <c r="F235" s="1"/>
      <c r="G235" s="1"/>
      <c r="H235" s="1"/>
      <c r="I235" s="1"/>
      <c r="J235" s="1"/>
      <c r="K235" s="1"/>
      <c r="L235" s="1"/>
      <c r="M235" s="1"/>
    </row>
    <row r="236" spans="1:13">
      <c r="A236" s="1"/>
      <c r="B236" s="1"/>
      <c r="C236" s="1"/>
      <c r="D236" s="1"/>
      <c r="E236" s="1"/>
      <c r="F236" s="1"/>
      <c r="G236" s="1"/>
      <c r="H236" s="1"/>
      <c r="I236" s="1"/>
      <c r="J236" s="1"/>
      <c r="K236" s="1"/>
      <c r="L236" s="1"/>
      <c r="M236" s="1"/>
    </row>
    <row r="237" spans="1:13">
      <c r="A237" s="1"/>
      <c r="B237" s="1"/>
      <c r="C237" s="1"/>
      <c r="D237" s="1"/>
      <c r="E237" s="1"/>
      <c r="F237" s="1"/>
      <c r="G237" s="1"/>
      <c r="H237" s="1"/>
      <c r="I237" s="1"/>
      <c r="J237" s="1"/>
      <c r="K237" s="1"/>
      <c r="L237" s="1"/>
      <c r="M237" s="1"/>
    </row>
    <row r="238" spans="1:13">
      <c r="A238" s="1"/>
      <c r="B238" s="1"/>
      <c r="C238" s="1"/>
      <c r="D238" s="1"/>
      <c r="E238" s="1"/>
      <c r="F238" s="1"/>
      <c r="G238" s="1"/>
      <c r="H238" s="1"/>
      <c r="I238" s="1"/>
      <c r="J238" s="1"/>
      <c r="K238" s="1"/>
      <c r="L238" s="1"/>
      <c r="M238" s="1"/>
    </row>
    <row r="239" spans="1:13">
      <c r="A239" s="1"/>
      <c r="B239" s="1"/>
      <c r="C239" s="1"/>
      <c r="D239" s="1"/>
      <c r="E239" s="1"/>
      <c r="F239" s="1"/>
      <c r="G239" s="1"/>
      <c r="H239" s="1"/>
      <c r="I239" s="1"/>
      <c r="J239" s="1"/>
      <c r="K239" s="1"/>
      <c r="L239" s="1"/>
      <c r="M239" s="1"/>
    </row>
    <row r="240" spans="1:13">
      <c r="A240" s="1"/>
      <c r="B240" s="1"/>
      <c r="C240" s="1"/>
      <c r="D240" s="1"/>
      <c r="E240" s="1"/>
      <c r="F240" s="1"/>
      <c r="G240" s="1"/>
      <c r="H240" s="1"/>
      <c r="I240" s="1"/>
      <c r="J240" s="1"/>
      <c r="K240" s="1"/>
      <c r="L240" s="1"/>
      <c r="M240" s="1"/>
    </row>
    <row r="241" spans="1:13">
      <c r="A241" s="1"/>
      <c r="B241" s="1"/>
      <c r="C241" s="1"/>
      <c r="D241" s="1"/>
      <c r="E241" s="1"/>
      <c r="F241" s="1"/>
      <c r="G241" s="1"/>
      <c r="H241" s="1"/>
      <c r="I241" s="1"/>
      <c r="J241" s="1"/>
      <c r="K241" s="1"/>
      <c r="L241" s="1"/>
      <c r="M241" s="1"/>
    </row>
    <row r="242" spans="1:13">
      <c r="A242" s="1"/>
      <c r="B242" s="1"/>
      <c r="C242" s="1"/>
      <c r="D242" s="1"/>
      <c r="E242" s="1"/>
      <c r="F242" s="1"/>
      <c r="G242" s="1"/>
      <c r="H242" s="1"/>
      <c r="I242" s="1"/>
      <c r="J242" s="1"/>
      <c r="K242" s="1"/>
      <c r="L242" s="1"/>
      <c r="M242" s="1"/>
    </row>
    <row r="243" spans="1:13">
      <c r="A243" s="1"/>
      <c r="B243" s="1"/>
      <c r="C243" s="1"/>
      <c r="D243" s="1"/>
      <c r="E243" s="1"/>
      <c r="F243" s="1"/>
      <c r="G243" s="1"/>
      <c r="H243" s="1"/>
      <c r="I243" s="1"/>
      <c r="J243" s="1"/>
      <c r="K243" s="1"/>
      <c r="L243" s="1"/>
      <c r="M243" s="1"/>
    </row>
    <row r="244" spans="1:13">
      <c r="A244" s="1"/>
      <c r="B244" s="1"/>
      <c r="C244" s="1"/>
      <c r="D244" s="1"/>
      <c r="E244" s="1"/>
      <c r="F244" s="1"/>
      <c r="G244" s="1"/>
      <c r="H244" s="1"/>
      <c r="I244" s="1"/>
      <c r="J244" s="1"/>
      <c r="K244" s="1"/>
      <c r="L244" s="1"/>
      <c r="M244" s="1"/>
    </row>
    <row r="245" spans="1:13">
      <c r="A245" s="1"/>
      <c r="B245" s="1"/>
      <c r="C245" s="1"/>
      <c r="D245" s="1"/>
      <c r="E245" s="1"/>
      <c r="F245" s="1"/>
      <c r="G245" s="1"/>
      <c r="H245" s="1"/>
      <c r="I245" s="1"/>
      <c r="J245" s="1"/>
      <c r="K245" s="1"/>
      <c r="L245" s="1"/>
      <c r="M245" s="1"/>
    </row>
    <row r="246" spans="1:13">
      <c r="A246" s="1"/>
      <c r="B246" s="1"/>
      <c r="C246" s="1"/>
      <c r="D246" s="1"/>
      <c r="E246" s="1"/>
      <c r="F246" s="1"/>
      <c r="G246" s="1"/>
      <c r="H246" s="1"/>
      <c r="I246" s="1"/>
      <c r="J246" s="1"/>
      <c r="K246" s="1"/>
      <c r="L246" s="1"/>
      <c r="M246" s="1"/>
    </row>
    <row r="247" spans="1:13">
      <c r="A247" s="1"/>
      <c r="B247" s="1"/>
      <c r="C247" s="1"/>
      <c r="D247" s="1"/>
      <c r="E247" s="1"/>
      <c r="F247" s="1"/>
      <c r="G247" s="1"/>
      <c r="H247" s="1"/>
      <c r="I247" s="1"/>
      <c r="J247" s="1"/>
      <c r="K247" s="1"/>
      <c r="L247" s="1"/>
      <c r="M247" s="1"/>
    </row>
    <row r="248" spans="1:13">
      <c r="A248" s="1"/>
      <c r="B248" s="1"/>
      <c r="C248" s="1"/>
      <c r="D248" s="1"/>
      <c r="E248" s="1"/>
      <c r="F248" s="1"/>
      <c r="G248" s="1"/>
      <c r="H248" s="1"/>
      <c r="I248" s="1"/>
      <c r="J248" s="1"/>
      <c r="K248" s="1"/>
      <c r="L248" s="1"/>
      <c r="M248" s="1"/>
    </row>
    <row r="249" spans="1:13">
      <c r="A249" s="1"/>
      <c r="B249" s="1"/>
      <c r="C249" s="1"/>
      <c r="D249" s="1"/>
      <c r="E249" s="1"/>
      <c r="F249" s="1"/>
      <c r="G249" s="1"/>
      <c r="H249" s="1"/>
      <c r="I249" s="1"/>
      <c r="J249" s="1"/>
      <c r="K249" s="1"/>
      <c r="L249" s="1"/>
      <c r="M249" s="1"/>
    </row>
    <row r="250" spans="1:13">
      <c r="A250" s="1"/>
      <c r="B250" s="1"/>
      <c r="C250" s="1"/>
      <c r="D250" s="1"/>
      <c r="E250" s="1"/>
      <c r="F250" s="1"/>
      <c r="G250" s="1"/>
      <c r="H250" s="1"/>
      <c r="I250" s="1"/>
      <c r="J250" s="1"/>
      <c r="K250" s="1"/>
      <c r="L250" s="1"/>
      <c r="M250" s="1"/>
    </row>
    <row r="251" spans="1:13">
      <c r="A251" s="1"/>
      <c r="B251" s="1"/>
      <c r="C251" s="1"/>
      <c r="D251" s="1"/>
      <c r="E251" s="1"/>
      <c r="F251" s="1"/>
      <c r="G251" s="1"/>
      <c r="H251" s="1"/>
      <c r="I251" s="1"/>
      <c r="J251" s="1"/>
      <c r="K251" s="1"/>
      <c r="L251" s="1"/>
      <c r="M251" s="1"/>
    </row>
    <row r="252" spans="1:13">
      <c r="A252" s="1"/>
      <c r="B252" s="1"/>
      <c r="C252" s="1"/>
      <c r="D252" s="1"/>
      <c r="E252" s="1"/>
      <c r="F252" s="1"/>
      <c r="G252" s="1"/>
      <c r="H252" s="1"/>
      <c r="I252" s="1"/>
      <c r="J252" s="1"/>
      <c r="K252" s="1"/>
      <c r="L252" s="1"/>
      <c r="M252" s="1"/>
    </row>
    <row r="253" spans="1:13">
      <c r="A253" s="1"/>
      <c r="B253" s="1"/>
      <c r="C253" s="1"/>
      <c r="D253" s="1"/>
      <c r="E253" s="1"/>
      <c r="F253" s="1"/>
      <c r="G253" s="1"/>
      <c r="H253" s="1"/>
      <c r="I253" s="1"/>
      <c r="J253" s="1"/>
      <c r="K253" s="1"/>
      <c r="L253" s="1"/>
      <c r="M253" s="1"/>
    </row>
    <row r="254" spans="1:13">
      <c r="A254" s="1"/>
      <c r="B254" s="1"/>
      <c r="C254" s="1"/>
      <c r="D254" s="1"/>
      <c r="E254" s="1"/>
      <c r="F254" s="1"/>
      <c r="G254" s="1"/>
      <c r="H254" s="1"/>
      <c r="I254" s="1"/>
      <c r="J254" s="1"/>
      <c r="K254" s="1"/>
      <c r="L254" s="1"/>
      <c r="M254" s="1"/>
    </row>
    <row r="255" spans="1:13">
      <c r="A255" s="1"/>
      <c r="B255" s="1"/>
      <c r="C255" s="1"/>
      <c r="D255" s="1"/>
      <c r="E255" s="1"/>
      <c r="F255" s="1"/>
      <c r="G255" s="1"/>
      <c r="H255" s="1"/>
      <c r="I255" s="1"/>
      <c r="J255" s="1"/>
      <c r="K255" s="1"/>
      <c r="L255" s="1"/>
      <c r="M255" s="1"/>
    </row>
    <row r="256" spans="1:13">
      <c r="A256" s="1"/>
      <c r="B256" s="1"/>
      <c r="C256" s="1"/>
      <c r="D256" s="1"/>
      <c r="E256" s="1"/>
      <c r="F256" s="1"/>
      <c r="G256" s="1"/>
      <c r="H256" s="1"/>
      <c r="I256" s="1"/>
      <c r="J256" s="1"/>
      <c r="K256" s="1"/>
      <c r="L256" s="1"/>
      <c r="M256" s="1"/>
    </row>
    <row r="257" spans="1:13">
      <c r="A257" s="1"/>
      <c r="B257" s="1"/>
      <c r="C257" s="1"/>
      <c r="D257" s="1"/>
      <c r="E257" s="1"/>
      <c r="F257" s="1"/>
      <c r="G257" s="1"/>
      <c r="H257" s="1"/>
      <c r="I257" s="1"/>
      <c r="J257" s="1"/>
      <c r="K257" s="1"/>
      <c r="L257" s="1"/>
      <c r="M257" s="1"/>
    </row>
    <row r="258" spans="1:13">
      <c r="A258" s="1"/>
      <c r="B258" s="1"/>
      <c r="C258" s="1"/>
      <c r="D258" s="1"/>
      <c r="E258" s="1"/>
      <c r="F258" s="1"/>
      <c r="G258" s="1"/>
      <c r="H258" s="1"/>
      <c r="I258" s="1"/>
      <c r="J258" s="1"/>
      <c r="K258" s="1"/>
      <c r="L258" s="1"/>
      <c r="M258" s="1"/>
    </row>
    <row r="259" spans="1:13">
      <c r="A259" s="1"/>
      <c r="B259" s="1"/>
      <c r="C259" s="1"/>
      <c r="D259" s="1"/>
      <c r="E259" s="1"/>
      <c r="F259" s="1"/>
      <c r="G259" s="1"/>
      <c r="H259" s="1"/>
      <c r="I259" s="1"/>
      <c r="J259" s="1"/>
      <c r="K259" s="1"/>
      <c r="L259" s="1"/>
      <c r="M259" s="1"/>
    </row>
    <row r="260" spans="1:13">
      <c r="A260" s="1"/>
      <c r="B260" s="1"/>
      <c r="C260" s="1"/>
      <c r="D260" s="1"/>
      <c r="E260" s="1"/>
      <c r="F260" s="1"/>
      <c r="G260" s="1"/>
      <c r="H260" s="1"/>
      <c r="I260" s="1"/>
      <c r="J260" s="1"/>
      <c r="K260" s="1"/>
      <c r="L260" s="1"/>
      <c r="M260" s="1"/>
    </row>
    <row r="261" spans="1:13">
      <c r="A261" s="1"/>
      <c r="B261" s="1"/>
      <c r="C261" s="1"/>
      <c r="D261" s="1"/>
      <c r="E261" s="1"/>
      <c r="F261" s="1"/>
      <c r="G261" s="1"/>
      <c r="H261" s="1"/>
      <c r="I261" s="1"/>
      <c r="J261" s="1"/>
      <c r="K261" s="1"/>
      <c r="L261" s="1"/>
      <c r="M261" s="1"/>
    </row>
    <row r="262" spans="1:13">
      <c r="A262" s="1"/>
      <c r="B262" s="1"/>
      <c r="C262" s="1"/>
      <c r="D262" s="1"/>
      <c r="E262" s="1"/>
      <c r="F262" s="1"/>
      <c r="G262" s="1"/>
      <c r="H262" s="1"/>
      <c r="I262" s="1"/>
      <c r="J262" s="1"/>
      <c r="K262" s="1"/>
      <c r="L262" s="1"/>
      <c r="M262" s="1"/>
    </row>
    <row r="263" spans="1:13">
      <c r="A263" s="1"/>
      <c r="B263" s="1"/>
      <c r="C263" s="1"/>
      <c r="D263" s="1"/>
      <c r="E263" s="1"/>
      <c r="F263" s="1"/>
      <c r="G263" s="1"/>
      <c r="H263" s="1"/>
      <c r="I263" s="1"/>
      <c r="J263" s="1"/>
      <c r="K263" s="1"/>
      <c r="L263" s="1"/>
      <c r="M263" s="1"/>
    </row>
    <row r="264" spans="1:13">
      <c r="A264" s="1"/>
      <c r="B264" s="1"/>
      <c r="C264" s="1"/>
      <c r="D264" s="1"/>
      <c r="E264" s="1"/>
      <c r="F264" s="1"/>
      <c r="G264" s="1"/>
      <c r="H264" s="1"/>
      <c r="I264" s="1"/>
      <c r="J264" s="1"/>
      <c r="K264" s="1"/>
      <c r="L264" s="1"/>
      <c r="M264" s="1"/>
    </row>
    <row r="265" spans="1:13">
      <c r="A265" s="1"/>
      <c r="B265" s="1"/>
      <c r="C265" s="1"/>
      <c r="D265" s="1"/>
      <c r="E265" s="1"/>
      <c r="F265" s="1"/>
      <c r="G265" s="1"/>
      <c r="H265" s="1"/>
      <c r="I265" s="1"/>
      <c r="J265" s="1"/>
      <c r="K265" s="1"/>
      <c r="L265" s="1"/>
      <c r="M265" s="1"/>
    </row>
    <row r="266" spans="1:13">
      <c r="A266" s="1"/>
      <c r="B266" s="1"/>
      <c r="C266" s="1"/>
      <c r="D266" s="1"/>
      <c r="E266" s="1"/>
      <c r="F266" s="1"/>
      <c r="G266" s="1"/>
      <c r="H266" s="1"/>
      <c r="I266" s="1"/>
      <c r="J266" s="1"/>
      <c r="K266" s="1"/>
      <c r="L266" s="1"/>
      <c r="M266" s="1"/>
    </row>
    <row r="267" spans="1:13">
      <c r="A267" s="1"/>
      <c r="B267" s="1"/>
      <c r="C267" s="1"/>
      <c r="D267" s="1"/>
      <c r="E267" s="1"/>
      <c r="F267" s="1"/>
      <c r="G267" s="1"/>
      <c r="H267" s="1"/>
      <c r="I267" s="1"/>
      <c r="J267" s="1"/>
      <c r="K267" s="1"/>
      <c r="L267" s="1"/>
      <c r="M267" s="1"/>
    </row>
    <row r="268" spans="1:13">
      <c r="A268" s="1"/>
      <c r="B268" s="1"/>
      <c r="C268" s="1"/>
      <c r="D268" s="1"/>
      <c r="E268" s="1"/>
      <c r="F268" s="1"/>
      <c r="G268" s="1"/>
      <c r="H268" s="1"/>
      <c r="I268" s="1"/>
      <c r="J268" s="1"/>
      <c r="K268" s="1"/>
      <c r="L268" s="1"/>
      <c r="M268" s="1"/>
    </row>
    <row r="269" spans="1:13">
      <c r="A269" s="1"/>
      <c r="B269" s="1"/>
      <c r="C269" s="1"/>
      <c r="D269" s="1"/>
      <c r="E269" s="1"/>
      <c r="F269" s="1"/>
      <c r="G269" s="1"/>
      <c r="H269" s="1"/>
      <c r="I269" s="1"/>
      <c r="J269" s="1"/>
      <c r="K269" s="1"/>
      <c r="L269" s="1"/>
      <c r="M269" s="1"/>
    </row>
    <row r="270" spans="1:13">
      <c r="A270" s="1"/>
      <c r="B270" s="1"/>
      <c r="C270" s="1"/>
      <c r="D270" s="1"/>
      <c r="E270" s="1"/>
      <c r="F270" s="1"/>
      <c r="G270" s="1"/>
      <c r="H270" s="1"/>
      <c r="I270" s="1"/>
      <c r="J270" s="1"/>
      <c r="K270" s="1"/>
      <c r="L270" s="1"/>
      <c r="M270" s="1"/>
    </row>
    <row r="271" spans="1:13">
      <c r="A271" s="1"/>
      <c r="B271" s="1"/>
      <c r="C271" s="1"/>
      <c r="D271" s="1"/>
      <c r="E271" s="1"/>
      <c r="F271" s="1"/>
      <c r="G271" s="1"/>
      <c r="H271" s="1"/>
      <c r="I271" s="1"/>
      <c r="J271" s="1"/>
      <c r="K271" s="1"/>
      <c r="L271" s="1"/>
      <c r="M271" s="1"/>
    </row>
    <row r="272" spans="1:13">
      <c r="A272" s="1"/>
      <c r="B272" s="1"/>
      <c r="C272" s="1"/>
      <c r="D272" s="1"/>
      <c r="E272" s="1"/>
      <c r="F272" s="1"/>
      <c r="G272" s="1"/>
      <c r="H272" s="1"/>
      <c r="I272" s="1"/>
      <c r="J272" s="1"/>
      <c r="K272" s="1"/>
      <c r="L272" s="1"/>
      <c r="M272" s="1"/>
    </row>
    <row r="273" spans="1:13">
      <c r="A273" s="1"/>
      <c r="B273" s="1"/>
      <c r="C273" s="1"/>
      <c r="D273" s="1"/>
      <c r="E273" s="1"/>
      <c r="F273" s="1"/>
      <c r="G273" s="1"/>
      <c r="H273" s="1"/>
      <c r="I273" s="1"/>
      <c r="J273" s="1"/>
      <c r="K273" s="1"/>
      <c r="L273" s="1"/>
      <c r="M273" s="1"/>
    </row>
    <row r="274" spans="1:13">
      <c r="A274" s="1"/>
      <c r="B274" s="1"/>
      <c r="C274" s="1"/>
      <c r="D274" s="1"/>
      <c r="E274" s="1"/>
      <c r="F274" s="1"/>
      <c r="G274" s="1"/>
      <c r="H274" s="1"/>
      <c r="I274" s="1"/>
      <c r="J274" s="1"/>
      <c r="K274" s="1"/>
      <c r="L274" s="1"/>
      <c r="M274" s="1"/>
    </row>
    <row r="275" spans="1:13">
      <c r="A275" s="1"/>
      <c r="B275" s="1"/>
      <c r="C275" s="1"/>
      <c r="D275" s="1"/>
      <c r="E275" s="1"/>
      <c r="F275" s="1"/>
      <c r="G275" s="1"/>
      <c r="H275" s="1"/>
      <c r="I275" s="1"/>
      <c r="J275" s="1"/>
      <c r="K275" s="1"/>
      <c r="L275" s="1"/>
      <c r="M275" s="1"/>
    </row>
    <row r="276" spans="1:13">
      <c r="A276" s="1"/>
      <c r="B276" s="1"/>
      <c r="C276" s="1"/>
      <c r="D276" s="1"/>
      <c r="E276" s="1"/>
      <c r="F276" s="1"/>
      <c r="G276" s="1"/>
      <c r="H276" s="1"/>
      <c r="I276" s="1"/>
      <c r="J276" s="1"/>
      <c r="K276" s="1"/>
      <c r="L276" s="1"/>
      <c r="M276" s="1"/>
    </row>
    <row r="277" spans="1:13">
      <c r="A277" s="1"/>
      <c r="B277" s="1"/>
      <c r="C277" s="1"/>
      <c r="D277" s="1"/>
      <c r="E277" s="1"/>
      <c r="F277" s="1"/>
      <c r="G277" s="1"/>
      <c r="H277" s="1"/>
      <c r="I277" s="1"/>
      <c r="J277" s="1"/>
      <c r="K277" s="1"/>
      <c r="L277" s="1"/>
      <c r="M277" s="1"/>
    </row>
    <row r="278" spans="1:13">
      <c r="A278" s="1"/>
      <c r="B278" s="1"/>
      <c r="C278" s="1"/>
      <c r="D278" s="1"/>
      <c r="E278" s="1"/>
      <c r="F278" s="1"/>
      <c r="G278" s="1"/>
      <c r="H278" s="1"/>
      <c r="I278" s="1"/>
      <c r="J278" s="1"/>
      <c r="K278" s="1"/>
      <c r="L278" s="1"/>
      <c r="M278" s="1"/>
    </row>
    <row r="279" spans="1:13">
      <c r="A279" s="1"/>
      <c r="B279" s="1"/>
      <c r="C279" s="1"/>
      <c r="D279" s="1"/>
      <c r="E279" s="1"/>
      <c r="F279" s="1"/>
      <c r="G279" s="1"/>
      <c r="H279" s="1"/>
      <c r="I279" s="1"/>
      <c r="J279" s="1"/>
      <c r="K279" s="1"/>
      <c r="L279" s="1"/>
      <c r="M279" s="1"/>
    </row>
    <row r="280" spans="1:13">
      <c r="A280" s="1"/>
      <c r="B280" s="1"/>
      <c r="C280" s="1"/>
      <c r="D280" s="1"/>
      <c r="E280" s="1"/>
      <c r="F280" s="1"/>
      <c r="G280" s="1"/>
      <c r="H280" s="1"/>
      <c r="I280" s="1"/>
      <c r="J280" s="1"/>
      <c r="K280" s="1"/>
      <c r="L280" s="1"/>
      <c r="M280" s="1"/>
    </row>
    <row r="281" spans="1:13">
      <c r="A281" s="1"/>
      <c r="B281" s="1"/>
      <c r="C281" s="1"/>
      <c r="D281" s="1"/>
      <c r="E281" s="1"/>
      <c r="F281" s="1"/>
      <c r="G281" s="1"/>
      <c r="H281" s="1"/>
      <c r="I281" s="1"/>
      <c r="J281" s="1"/>
      <c r="K281" s="1"/>
      <c r="L281" s="1"/>
      <c r="M281" s="1"/>
    </row>
    <row r="282" spans="1:13">
      <c r="A282" s="1"/>
      <c r="B282" s="1"/>
      <c r="C282" s="1"/>
      <c r="D282" s="1"/>
      <c r="E282" s="1"/>
      <c r="F282" s="1"/>
      <c r="G282" s="1"/>
      <c r="H282" s="1"/>
      <c r="I282" s="1"/>
      <c r="J282" s="1"/>
      <c r="K282" s="1"/>
      <c r="L282" s="1"/>
      <c r="M282" s="1"/>
    </row>
    <row r="283" spans="1:13">
      <c r="A283" s="1"/>
      <c r="B283" s="1"/>
      <c r="C283" s="1"/>
      <c r="D283" s="1"/>
      <c r="E283" s="1"/>
      <c r="F283" s="1"/>
      <c r="G283" s="1"/>
      <c r="H283" s="1"/>
      <c r="I283" s="1"/>
      <c r="J283" s="1"/>
      <c r="K283" s="1"/>
      <c r="L283" s="1"/>
      <c r="M283" s="1"/>
    </row>
    <row r="284" spans="1:13">
      <c r="A284" s="1"/>
      <c r="B284" s="1"/>
      <c r="C284" s="1"/>
      <c r="D284" s="1"/>
      <c r="E284" s="1"/>
      <c r="F284" s="1"/>
      <c r="G284" s="1"/>
      <c r="H284" s="1"/>
      <c r="I284" s="1"/>
      <c r="J284" s="1"/>
      <c r="K284" s="1"/>
      <c r="L284" s="1"/>
      <c r="M284" s="1"/>
    </row>
    <row r="285" spans="1:13">
      <c r="A285" s="1"/>
      <c r="B285" s="1"/>
      <c r="C285" s="1"/>
      <c r="D285" s="1"/>
      <c r="E285" s="1"/>
      <c r="F285" s="1"/>
      <c r="G285" s="1"/>
      <c r="H285" s="1"/>
      <c r="I285" s="1"/>
      <c r="J285" s="1"/>
      <c r="K285" s="1"/>
      <c r="L285" s="1"/>
      <c r="M285" s="1"/>
    </row>
    <row r="286" spans="1:13">
      <c r="A286" s="1"/>
      <c r="B286" s="1"/>
      <c r="C286" s="1"/>
      <c r="D286" s="1"/>
      <c r="E286" s="1"/>
      <c r="F286" s="1"/>
      <c r="G286" s="1"/>
      <c r="H286" s="1"/>
      <c r="I286" s="1"/>
      <c r="J286" s="1"/>
      <c r="K286" s="1"/>
      <c r="L286" s="1"/>
      <c r="M286" s="1"/>
    </row>
    <row r="287" spans="1:13">
      <c r="A287" s="1"/>
      <c r="B287" s="1"/>
      <c r="C287" s="1"/>
      <c r="D287" s="1"/>
      <c r="E287" s="1"/>
      <c r="F287" s="1"/>
      <c r="G287" s="1"/>
      <c r="H287" s="1"/>
      <c r="I287" s="1"/>
      <c r="J287" s="1"/>
      <c r="K287" s="1"/>
      <c r="L287" s="1"/>
      <c r="M287" s="1"/>
    </row>
    <row r="288" spans="1:13">
      <c r="A288" s="1"/>
      <c r="B288" s="1"/>
      <c r="C288" s="1"/>
      <c r="D288" s="1"/>
      <c r="E288" s="1"/>
      <c r="F288" s="1"/>
      <c r="G288" s="1"/>
      <c r="H288" s="1"/>
      <c r="I288" s="1"/>
      <c r="J288" s="1"/>
      <c r="K288" s="1"/>
      <c r="L288" s="1"/>
      <c r="M288" s="1"/>
    </row>
    <row r="289" spans="1:13">
      <c r="A289" s="1"/>
      <c r="B289" s="1"/>
      <c r="C289" s="1"/>
      <c r="D289" s="1"/>
      <c r="E289" s="1"/>
      <c r="F289" s="1"/>
      <c r="G289" s="1"/>
      <c r="H289" s="1"/>
      <c r="I289" s="1"/>
      <c r="J289" s="1"/>
      <c r="K289" s="1"/>
      <c r="L289" s="1"/>
      <c r="M289" s="1"/>
    </row>
    <row r="290" spans="1:13">
      <c r="A290" s="1"/>
      <c r="B290" s="1"/>
      <c r="C290" s="1"/>
      <c r="D290" s="1"/>
      <c r="E290" s="1"/>
      <c r="F290" s="1"/>
      <c r="G290" s="1"/>
      <c r="H290" s="1"/>
      <c r="I290" s="1"/>
      <c r="J290" s="1"/>
      <c r="K290" s="1"/>
      <c r="L290" s="1"/>
      <c r="M290" s="1"/>
    </row>
    <row r="291" spans="1:13">
      <c r="A291" s="1"/>
      <c r="B291" s="1"/>
      <c r="C291" s="1"/>
      <c r="D291" s="1"/>
      <c r="E291" s="1"/>
      <c r="F291" s="1"/>
      <c r="G291" s="1"/>
      <c r="H291" s="1"/>
      <c r="I291" s="1"/>
      <c r="J291" s="1"/>
      <c r="K291" s="1"/>
      <c r="L291" s="1"/>
      <c r="M291" s="1"/>
    </row>
    <row r="292" spans="1:13">
      <c r="A292" s="1"/>
      <c r="B292" s="1"/>
      <c r="C292" s="1"/>
      <c r="D292" s="1"/>
      <c r="E292" s="1"/>
      <c r="F292" s="1"/>
      <c r="G292" s="1"/>
      <c r="H292" s="1"/>
      <c r="I292" s="1"/>
      <c r="J292" s="1"/>
      <c r="K292" s="1"/>
      <c r="L292" s="1"/>
      <c r="M292" s="1"/>
    </row>
    <row r="293" spans="1:13">
      <c r="A293" s="1"/>
      <c r="B293" s="1"/>
      <c r="C293" s="1"/>
      <c r="D293" s="1"/>
      <c r="E293" s="1"/>
      <c r="F293" s="1"/>
      <c r="G293" s="1"/>
      <c r="H293" s="1"/>
      <c r="I293" s="1"/>
      <c r="J293" s="1"/>
      <c r="K293" s="1"/>
      <c r="L293" s="1"/>
      <c r="M293" s="1"/>
    </row>
    <row r="294" spans="1:13">
      <c r="A294" s="1"/>
      <c r="B294" s="1"/>
      <c r="C294" s="1"/>
      <c r="D294" s="1"/>
      <c r="E294" s="1"/>
      <c r="F294" s="1"/>
      <c r="G294" s="1"/>
      <c r="H294" s="1"/>
      <c r="I294" s="1"/>
      <c r="J294" s="1"/>
      <c r="K294" s="1"/>
      <c r="L294" s="1"/>
      <c r="M294" s="1"/>
    </row>
    <row r="295" spans="1:13">
      <c r="A295" s="1"/>
      <c r="B295" s="1"/>
      <c r="C295" s="1"/>
      <c r="D295" s="1"/>
      <c r="E295" s="1"/>
      <c r="F295" s="1"/>
      <c r="G295" s="1"/>
      <c r="H295" s="1"/>
      <c r="I295" s="1"/>
      <c r="J295" s="1"/>
      <c r="K295" s="1"/>
      <c r="L295" s="1"/>
      <c r="M295" s="1"/>
    </row>
    <row r="296" spans="1:13">
      <c r="A296" s="1"/>
      <c r="B296" s="1"/>
      <c r="C296" s="1"/>
      <c r="D296" s="1"/>
      <c r="E296" s="1"/>
      <c r="F296" s="1"/>
      <c r="G296" s="1"/>
      <c r="H296" s="1"/>
      <c r="I296" s="1"/>
      <c r="J296" s="1"/>
      <c r="K296" s="1"/>
      <c r="L296" s="1"/>
      <c r="M296" s="1"/>
    </row>
    <row r="297" spans="1:13">
      <c r="A297" s="1"/>
      <c r="B297" s="1"/>
      <c r="C297" s="1"/>
      <c r="D297" s="1"/>
      <c r="E297" s="1"/>
      <c r="F297" s="1"/>
      <c r="G297" s="1"/>
      <c r="H297" s="1"/>
      <c r="I297" s="1"/>
      <c r="J297" s="1"/>
      <c r="K297" s="1"/>
      <c r="L297" s="1"/>
      <c r="M297" s="1"/>
    </row>
    <row r="298" spans="1:13">
      <c r="A298" s="1"/>
      <c r="B298" s="1"/>
      <c r="C298" s="1"/>
      <c r="D298" s="1"/>
      <c r="E298" s="1"/>
      <c r="F298" s="1"/>
      <c r="G298" s="1"/>
      <c r="H298" s="1"/>
      <c r="I298" s="1"/>
      <c r="J298" s="1"/>
      <c r="K298" s="1"/>
      <c r="L298" s="1"/>
      <c r="M298" s="1"/>
    </row>
    <row r="299" spans="1:13">
      <c r="A299" s="1"/>
      <c r="B299" s="1"/>
      <c r="C299" s="1"/>
      <c r="D299" s="1"/>
      <c r="E299" s="1"/>
      <c r="F299" s="1"/>
      <c r="G299" s="1"/>
      <c r="H299" s="1"/>
      <c r="I299" s="1"/>
      <c r="J299" s="1"/>
      <c r="K299" s="1"/>
      <c r="L299" s="1"/>
      <c r="M299" s="1"/>
    </row>
    <row r="300" spans="1:13">
      <c r="A300" s="1"/>
      <c r="B300" s="1"/>
      <c r="C300" s="1"/>
      <c r="D300" s="1"/>
      <c r="E300" s="1"/>
      <c r="F300" s="1"/>
      <c r="G300" s="1"/>
      <c r="H300" s="1"/>
      <c r="I300" s="1"/>
      <c r="J300" s="1"/>
      <c r="K300" s="1"/>
      <c r="L300" s="1"/>
      <c r="M300" s="1"/>
    </row>
    <row r="301" spans="1:13">
      <c r="A301" s="1"/>
      <c r="B301" s="1"/>
      <c r="C301" s="1"/>
      <c r="D301" s="1"/>
      <c r="E301" s="1"/>
      <c r="F301" s="1"/>
      <c r="G301" s="1"/>
      <c r="H301" s="1"/>
      <c r="I301" s="1"/>
      <c r="J301" s="1"/>
      <c r="K301" s="1"/>
      <c r="L301" s="1"/>
      <c r="M301" s="1"/>
    </row>
    <row r="302" spans="1:13">
      <c r="A302" s="1"/>
      <c r="B302" s="1"/>
      <c r="C302" s="1"/>
      <c r="D302" s="1"/>
      <c r="E302" s="1"/>
      <c r="F302" s="1"/>
      <c r="G302" s="1"/>
      <c r="H302" s="1"/>
      <c r="I302" s="1"/>
      <c r="J302" s="1"/>
      <c r="K302" s="1"/>
      <c r="L302" s="1"/>
      <c r="M302" s="1"/>
    </row>
    <row r="303" spans="1:13">
      <c r="A303" s="1"/>
      <c r="B303" s="1"/>
      <c r="C303" s="1"/>
      <c r="D303" s="1"/>
      <c r="E303" s="1"/>
      <c r="F303" s="1"/>
      <c r="G303" s="1"/>
      <c r="H303" s="1"/>
      <c r="I303" s="1"/>
      <c r="J303" s="1"/>
      <c r="K303" s="1"/>
      <c r="L303" s="1"/>
      <c r="M303" s="1"/>
    </row>
    <row r="304" spans="1:13">
      <c r="A304" s="1"/>
      <c r="B304" s="1"/>
      <c r="C304" s="1"/>
      <c r="D304" s="1"/>
      <c r="E304" s="1"/>
      <c r="F304" s="1"/>
      <c r="G304" s="1"/>
      <c r="H304" s="1"/>
      <c r="I304" s="1"/>
      <c r="J304" s="1"/>
      <c r="K304" s="1"/>
      <c r="L304" s="1"/>
      <c r="M304" s="1"/>
    </row>
    <row r="305" spans="1:13">
      <c r="A305" s="1"/>
      <c r="B305" s="1"/>
      <c r="C305" s="1"/>
      <c r="D305" s="1"/>
      <c r="E305" s="1"/>
      <c r="F305" s="1"/>
      <c r="G305" s="1"/>
      <c r="H305" s="1"/>
      <c r="I305" s="1"/>
      <c r="J305" s="1"/>
      <c r="K305" s="1"/>
      <c r="L305" s="1"/>
      <c r="M305" s="1"/>
    </row>
    <row r="306" spans="1:13">
      <c r="A306" s="1"/>
      <c r="B306" s="1"/>
      <c r="C306" s="1"/>
      <c r="D306" s="1"/>
      <c r="E306" s="1"/>
      <c r="F306" s="1"/>
      <c r="G306" s="1"/>
      <c r="H306" s="1"/>
      <c r="I306" s="1"/>
      <c r="J306" s="1"/>
      <c r="K306" s="1"/>
      <c r="L306" s="1"/>
      <c r="M306" s="1"/>
    </row>
    <row r="307" spans="1:13">
      <c r="A307" s="1"/>
      <c r="B307" s="1"/>
      <c r="C307" s="1"/>
      <c r="D307" s="1"/>
      <c r="E307" s="1"/>
      <c r="F307" s="1"/>
      <c r="G307" s="1"/>
      <c r="H307" s="1"/>
      <c r="I307" s="1"/>
      <c r="J307" s="1"/>
      <c r="K307" s="1"/>
      <c r="L307" s="1"/>
      <c r="M307" s="1"/>
    </row>
    <row r="308" spans="1:13">
      <c r="A308" s="1"/>
      <c r="B308" s="1"/>
      <c r="C308" s="1"/>
      <c r="D308" s="1"/>
      <c r="E308" s="1"/>
      <c r="F308" s="1"/>
      <c r="G308" s="1"/>
      <c r="H308" s="1"/>
      <c r="I308" s="1"/>
      <c r="J308" s="1"/>
      <c r="K308" s="1"/>
      <c r="L308" s="1"/>
      <c r="M308" s="1"/>
    </row>
    <row r="309" spans="1:13">
      <c r="A309" s="1"/>
      <c r="B309" s="1"/>
      <c r="C309" s="1"/>
      <c r="D309" s="1"/>
      <c r="E309" s="1"/>
      <c r="F309" s="1"/>
      <c r="G309" s="1"/>
      <c r="H309" s="1"/>
      <c r="I309" s="1"/>
      <c r="J309" s="1"/>
      <c r="K309" s="1"/>
      <c r="L309" s="1"/>
      <c r="M309" s="1"/>
    </row>
    <row r="310" spans="1:13">
      <c r="A310" s="1"/>
      <c r="B310" s="1"/>
      <c r="C310" s="1"/>
      <c r="D310" s="1"/>
      <c r="E310" s="1"/>
      <c r="F310" s="1"/>
      <c r="G310" s="1"/>
      <c r="H310" s="1"/>
      <c r="I310" s="1"/>
      <c r="J310" s="1"/>
      <c r="K310" s="1"/>
      <c r="L310" s="1"/>
      <c r="M310" s="1"/>
    </row>
    <row r="311" spans="1:13">
      <c r="A311" s="1"/>
      <c r="B311" s="1"/>
      <c r="C311" s="1"/>
      <c r="D311" s="1"/>
      <c r="E311" s="1"/>
      <c r="F311" s="1"/>
      <c r="G311" s="1"/>
      <c r="H311" s="1"/>
      <c r="I311" s="1"/>
      <c r="J311" s="1"/>
      <c r="K311" s="1"/>
      <c r="L311" s="1"/>
      <c r="M311" s="1"/>
    </row>
    <row r="312" spans="1:13">
      <c r="A312" s="1"/>
      <c r="B312" s="1"/>
      <c r="C312" s="1"/>
      <c r="D312" s="1"/>
      <c r="E312" s="1"/>
      <c r="F312" s="1"/>
      <c r="G312" s="1"/>
      <c r="H312" s="1"/>
      <c r="I312" s="1"/>
      <c r="J312" s="1"/>
      <c r="K312" s="1"/>
      <c r="L312" s="1"/>
      <c r="M312" s="1"/>
    </row>
    <row r="313" spans="1:13">
      <c r="A313" s="1"/>
      <c r="B313" s="1"/>
      <c r="C313" s="1"/>
      <c r="D313" s="1"/>
      <c r="E313" s="1"/>
      <c r="F313" s="1"/>
      <c r="G313" s="1"/>
      <c r="H313" s="1"/>
      <c r="I313" s="1"/>
      <c r="J313" s="1"/>
      <c r="K313" s="1"/>
      <c r="L313" s="1"/>
      <c r="M313" s="1"/>
    </row>
    <row r="314" spans="1:13">
      <c r="A314" s="1"/>
      <c r="B314" s="1"/>
      <c r="C314" s="1"/>
      <c r="D314" s="1"/>
      <c r="E314" s="1"/>
      <c r="F314" s="1"/>
      <c r="G314" s="1"/>
      <c r="H314" s="1"/>
      <c r="I314" s="1"/>
      <c r="J314" s="1"/>
      <c r="K314" s="1"/>
      <c r="L314" s="1"/>
      <c r="M314" s="1"/>
    </row>
    <row r="315" spans="1:13">
      <c r="A315" s="1"/>
      <c r="B315" s="1"/>
      <c r="C315" s="1"/>
      <c r="D315" s="1"/>
      <c r="E315" s="1"/>
      <c r="F315" s="1"/>
      <c r="G315" s="1"/>
      <c r="H315" s="1"/>
      <c r="I315" s="1"/>
      <c r="J315" s="1"/>
      <c r="K315" s="1"/>
      <c r="L315" s="1"/>
      <c r="M315" s="1"/>
    </row>
    <row r="316" spans="1:13">
      <c r="A316" s="1"/>
      <c r="B316" s="1"/>
      <c r="C316" s="1"/>
      <c r="D316" s="1"/>
      <c r="E316" s="1"/>
      <c r="F316" s="1"/>
      <c r="G316" s="1"/>
      <c r="H316" s="1"/>
      <c r="I316" s="1"/>
      <c r="J316" s="1"/>
      <c r="K316" s="1"/>
      <c r="L316" s="1"/>
      <c r="M316" s="1"/>
    </row>
    <row r="317" spans="1:13">
      <c r="A317" s="1"/>
      <c r="B317" s="1"/>
      <c r="C317" s="1"/>
      <c r="D317" s="1"/>
      <c r="E317" s="1"/>
      <c r="F317" s="1"/>
      <c r="G317" s="1"/>
      <c r="H317" s="1"/>
      <c r="I317" s="1"/>
      <c r="J317" s="1"/>
      <c r="K317" s="1"/>
      <c r="L317" s="1"/>
      <c r="M317" s="1"/>
    </row>
    <row r="318" spans="1:13">
      <c r="A318" s="1"/>
      <c r="B318" s="1"/>
      <c r="C318" s="1"/>
      <c r="D318" s="1"/>
      <c r="E318" s="1"/>
      <c r="F318" s="1"/>
      <c r="G318" s="1"/>
      <c r="H318" s="1"/>
      <c r="I318" s="1"/>
      <c r="J318" s="1"/>
      <c r="K318" s="1"/>
      <c r="L318" s="1"/>
      <c r="M318" s="1"/>
    </row>
    <row r="319" spans="1:13">
      <c r="A319" s="1"/>
      <c r="B319" s="1"/>
      <c r="C319" s="1"/>
      <c r="D319" s="1"/>
      <c r="E319" s="1"/>
      <c r="F319" s="1"/>
      <c r="G319" s="1"/>
      <c r="H319" s="1"/>
      <c r="I319" s="1"/>
      <c r="J319" s="1"/>
      <c r="K319" s="1"/>
      <c r="L319" s="1"/>
      <c r="M319" s="1"/>
    </row>
    <row r="320" spans="1:13">
      <c r="A320" s="1"/>
      <c r="B320" s="1"/>
      <c r="C320" s="1"/>
      <c r="D320" s="1"/>
      <c r="E320" s="1"/>
      <c r="F320" s="1"/>
      <c r="G320" s="1"/>
      <c r="H320" s="1"/>
      <c r="I320" s="1"/>
      <c r="J320" s="1"/>
      <c r="K320" s="1"/>
      <c r="L320" s="1"/>
      <c r="M320" s="1"/>
    </row>
    <row r="321" spans="1:13">
      <c r="A321" s="1"/>
      <c r="B321" s="1"/>
      <c r="C321" s="1"/>
      <c r="D321" s="1"/>
      <c r="E321" s="1"/>
      <c r="F321" s="1"/>
      <c r="G321" s="1"/>
      <c r="H321" s="1"/>
      <c r="I321" s="1"/>
      <c r="J321" s="1"/>
      <c r="K321" s="1"/>
      <c r="L321" s="1"/>
      <c r="M321" s="1"/>
    </row>
    <row r="322" spans="1:13">
      <c r="K322" s="1"/>
      <c r="L322" s="1"/>
      <c r="M322" s="1"/>
    </row>
  </sheetData>
  <conditionalFormatting sqref="A6:A8 A13:A20 A22:A25 A27:A33 A35:A41 A43:A50 A52:A53">
    <cfRule type="cellIs" dxfId="8" priority="1" operator="lessThan">
      <formula>0</formula>
    </cfRule>
    <cfRule type="cellIs" dxfId="7" priority="2" operator="greaterThan">
      <formula>0</formula>
    </cfRule>
    <cfRule type="cellIs" dxfId="6" priority="3"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414C4-0372-4B9E-AAE5-0115C703E71B}">
  <sheetPr>
    <tabColor theme="5" tint="0.39997558519241921"/>
  </sheetPr>
  <dimension ref="A1:O322"/>
  <sheetViews>
    <sheetView zoomScale="89" workbookViewId="0">
      <selection activeCell="D8" sqref="D8"/>
    </sheetView>
  </sheetViews>
  <sheetFormatPr defaultRowHeight="14.4"/>
  <cols>
    <col min="1" max="1" width="3.77734375" customWidth="1"/>
    <col min="2" max="2" width="35.77734375" customWidth="1"/>
    <col min="3" max="3" width="15.77734375" style="85" customWidth="1"/>
    <col min="4" max="4" width="15.77734375" customWidth="1"/>
    <col min="5" max="5" width="15.77734375" style="85" customWidth="1"/>
    <col min="6" max="6" width="15.77734375" customWidth="1"/>
    <col min="7" max="7" width="15.77734375" style="85" customWidth="1"/>
    <col min="8" max="8" width="15.77734375" customWidth="1"/>
    <col min="9" max="9" width="15.77734375" style="85" customWidth="1"/>
    <col min="10" max="10" width="15.77734375" customWidth="1"/>
    <col min="11" max="12" width="3.77734375" customWidth="1"/>
    <col min="13" max="15" width="15.77734375" customWidth="1"/>
  </cols>
  <sheetData>
    <row r="1" spans="1:15" ht="22.8">
      <c r="A1" s="84" t="s">
        <v>144</v>
      </c>
      <c r="B1" s="1"/>
      <c r="C1" s="86"/>
      <c r="D1" s="1"/>
      <c r="E1" s="86"/>
      <c r="F1" s="1"/>
      <c r="G1" s="86"/>
      <c r="H1" s="1"/>
      <c r="M1" s="83" t="s">
        <v>92</v>
      </c>
      <c r="N1" s="82" t="s">
        <v>83</v>
      </c>
      <c r="O1" s="81" t="s">
        <v>91</v>
      </c>
    </row>
    <row r="2" spans="1:15" ht="22.8">
      <c r="A2" s="84" t="s">
        <v>195</v>
      </c>
      <c r="B2" s="1"/>
      <c r="C2" s="86"/>
      <c r="D2" s="1"/>
      <c r="E2" s="86"/>
      <c r="F2" s="1"/>
      <c r="G2" s="86"/>
      <c r="H2" s="1"/>
      <c r="M2" s="145"/>
      <c r="N2" s="144"/>
      <c r="O2" s="143"/>
    </row>
    <row r="3" spans="1:15">
      <c r="A3" s="1"/>
      <c r="B3" s="1"/>
      <c r="C3" s="86"/>
      <c r="D3" s="1"/>
      <c r="E3" s="86"/>
      <c r="F3" s="1"/>
      <c r="G3" s="86"/>
      <c r="H3" s="1"/>
      <c r="I3" s="86"/>
      <c r="J3" s="1"/>
      <c r="K3" s="1"/>
      <c r="L3" s="1"/>
      <c r="M3" s="1"/>
      <c r="N3" s="1"/>
      <c r="O3" s="1"/>
    </row>
    <row r="4" spans="1:15">
      <c r="B4" s="62" t="s">
        <v>8</v>
      </c>
      <c r="C4" s="141" t="s">
        <v>7</v>
      </c>
      <c r="D4" s="62" t="s">
        <v>96</v>
      </c>
      <c r="E4" s="86" t="s">
        <v>6</v>
      </c>
      <c r="F4" s="62" t="s">
        <v>95</v>
      </c>
      <c r="G4" s="142" t="s">
        <v>5</v>
      </c>
      <c r="H4" s="79" t="s">
        <v>94</v>
      </c>
      <c r="I4" s="141" t="s">
        <v>4</v>
      </c>
      <c r="J4" s="95" t="s">
        <v>93</v>
      </c>
      <c r="K4" s="1"/>
      <c r="L4" s="1"/>
      <c r="M4" s="1"/>
      <c r="N4" s="1"/>
      <c r="O4" s="1"/>
    </row>
    <row r="5" spans="1:15">
      <c r="B5" s="77" t="s">
        <v>7</v>
      </c>
      <c r="C5" s="138"/>
      <c r="D5" s="75"/>
      <c r="E5" s="140"/>
      <c r="F5" s="75"/>
      <c r="G5" s="139"/>
      <c r="H5" s="74"/>
      <c r="I5" s="138"/>
      <c r="J5" s="70"/>
      <c r="K5" s="1"/>
      <c r="L5" s="1"/>
      <c r="M5" s="72" t="s">
        <v>132</v>
      </c>
      <c r="N5" s="1"/>
      <c r="O5" s="1"/>
    </row>
    <row r="6" spans="1:15">
      <c r="A6" s="59">
        <f>I6</f>
        <v>7500</v>
      </c>
      <c r="B6" s="62" t="s">
        <v>89</v>
      </c>
      <c r="C6" s="134">
        <f>Herbegroting!C6</f>
        <v>7500</v>
      </c>
      <c r="D6" s="17">
        <v>0</v>
      </c>
      <c r="E6" s="136">
        <f>Herbegroting!D6</f>
        <v>0</v>
      </c>
      <c r="F6" s="17">
        <v>0</v>
      </c>
      <c r="G6" s="136">
        <f>Herbegroting!E6</f>
        <v>0</v>
      </c>
      <c r="H6" s="28">
        <v>0</v>
      </c>
      <c r="I6" s="134">
        <f t="shared" ref="I6:J8" si="0">C6-E6+G6</f>
        <v>7500</v>
      </c>
      <c r="J6" s="70">
        <f t="shared" si="0"/>
        <v>0</v>
      </c>
      <c r="K6" s="129">
        <f>J6</f>
        <v>0</v>
      </c>
      <c r="L6" s="1"/>
      <c r="M6" s="72" t="s">
        <v>88</v>
      </c>
      <c r="N6" s="1"/>
      <c r="O6" s="1"/>
    </row>
    <row r="7" spans="1:15">
      <c r="A7" s="59">
        <f>I7</f>
        <v>8000</v>
      </c>
      <c r="B7" s="62" t="s">
        <v>87</v>
      </c>
      <c r="C7" s="134">
        <f>Herbegroting!C7</f>
        <v>8000</v>
      </c>
      <c r="D7" s="17">
        <v>3175</v>
      </c>
      <c r="E7" s="136">
        <f>Herbegroting!D7</f>
        <v>0</v>
      </c>
      <c r="F7" s="17">
        <v>0</v>
      </c>
      <c r="G7" s="135">
        <f>Herbegroting!E7</f>
        <v>0</v>
      </c>
      <c r="H7" s="28">
        <v>0</v>
      </c>
      <c r="I7" s="134">
        <f t="shared" si="0"/>
        <v>8000</v>
      </c>
      <c r="J7" s="70">
        <f t="shared" si="0"/>
        <v>3175</v>
      </c>
      <c r="K7" s="129">
        <f>J7</f>
        <v>3175</v>
      </c>
      <c r="L7" s="1"/>
      <c r="M7" s="72" t="s">
        <v>86</v>
      </c>
      <c r="N7" s="1"/>
      <c r="O7" s="1"/>
    </row>
    <row r="8" spans="1:15">
      <c r="A8" s="59">
        <f>I8</f>
        <v>625</v>
      </c>
      <c r="B8" s="62" t="s">
        <v>85</v>
      </c>
      <c r="C8" s="134">
        <f>Herbegroting!C8</f>
        <v>625</v>
      </c>
      <c r="D8" s="17">
        <v>429.29</v>
      </c>
      <c r="E8" s="136">
        <f>Herbegroting!D8</f>
        <v>0</v>
      </c>
      <c r="F8" s="17">
        <v>0</v>
      </c>
      <c r="G8" s="135">
        <f>Herbegroting!E8</f>
        <v>0</v>
      </c>
      <c r="H8" s="28">
        <v>0</v>
      </c>
      <c r="I8" s="134">
        <f t="shared" si="0"/>
        <v>625</v>
      </c>
      <c r="J8" s="70">
        <f t="shared" si="0"/>
        <v>429.29</v>
      </c>
      <c r="K8" s="129">
        <f>J8</f>
        <v>429.29</v>
      </c>
      <c r="L8" s="1"/>
      <c r="M8" s="72" t="s">
        <v>84</v>
      </c>
      <c r="N8" s="1"/>
      <c r="O8" s="1"/>
    </row>
    <row r="9" spans="1:15">
      <c r="A9" s="59"/>
      <c r="B9" s="64" t="s">
        <v>83</v>
      </c>
      <c r="C9" s="134"/>
      <c r="D9" s="17"/>
      <c r="E9" s="136"/>
      <c r="F9" s="17"/>
      <c r="G9" s="135"/>
      <c r="H9" s="28"/>
      <c r="I9" s="134"/>
      <c r="J9" s="70"/>
      <c r="K9" s="129"/>
      <c r="L9" s="1"/>
      <c r="M9" s="1"/>
      <c r="N9" s="1"/>
      <c r="O9" s="1"/>
    </row>
    <row r="10" spans="1:15">
      <c r="A10" s="59">
        <f>I10</f>
        <v>0</v>
      </c>
      <c r="B10" s="62" t="s">
        <v>82</v>
      </c>
      <c r="C10" s="134">
        <f>Herbegroting!C10</f>
        <v>2400</v>
      </c>
      <c r="D10" s="17">
        <v>659.5</v>
      </c>
      <c r="E10" s="136">
        <f>Herbegroting!D10</f>
        <v>2400</v>
      </c>
      <c r="F10" s="17">
        <v>5200.0200000000004</v>
      </c>
      <c r="G10" s="135">
        <f>Herbegroting!E10</f>
        <v>0</v>
      </c>
      <c r="H10" s="28">
        <v>0</v>
      </c>
      <c r="I10" s="134">
        <f t="shared" ref="I10:J11" si="1">C10-E10+G10</f>
        <v>0</v>
      </c>
      <c r="J10" s="70">
        <f t="shared" si="1"/>
        <v>-4540.5200000000004</v>
      </c>
      <c r="K10" s="129">
        <f>J10</f>
        <v>-4540.5200000000004</v>
      </c>
      <c r="L10" s="1"/>
      <c r="M10" s="72" t="s">
        <v>86</v>
      </c>
      <c r="N10" s="1"/>
      <c r="O10" s="1"/>
    </row>
    <row r="11" spans="1:15">
      <c r="A11" s="59">
        <f>I11</f>
        <v>0</v>
      </c>
      <c r="B11" s="62" t="s">
        <v>81</v>
      </c>
      <c r="C11" s="134">
        <f>Herbegroting!C11</f>
        <v>500</v>
      </c>
      <c r="D11" s="17">
        <v>1256.8499999999999</v>
      </c>
      <c r="E11" s="136">
        <f>Herbegroting!D11</f>
        <v>500</v>
      </c>
      <c r="F11" s="17">
        <v>1264.45</v>
      </c>
      <c r="G11" s="135">
        <f>Herbegroting!E11</f>
        <v>0</v>
      </c>
      <c r="H11" s="28">
        <v>0</v>
      </c>
      <c r="I11" s="134">
        <f t="shared" si="1"/>
        <v>0</v>
      </c>
      <c r="J11" s="70">
        <f t="shared" si="1"/>
        <v>-7.6000000000001364</v>
      </c>
      <c r="K11" s="129">
        <f>J11</f>
        <v>-7.6000000000001364</v>
      </c>
      <c r="L11" s="1"/>
      <c r="M11" s="72" t="s">
        <v>143</v>
      </c>
      <c r="N11" s="1"/>
      <c r="O11" s="1"/>
    </row>
    <row r="12" spans="1:15">
      <c r="A12" s="59"/>
      <c r="B12" s="64" t="s">
        <v>80</v>
      </c>
      <c r="C12" s="134"/>
      <c r="D12" s="17"/>
      <c r="E12" s="136"/>
      <c r="F12" s="17"/>
      <c r="G12" s="135"/>
      <c r="H12" s="28"/>
      <c r="I12" s="134"/>
      <c r="J12" s="70"/>
      <c r="K12" s="129"/>
      <c r="L12" s="1"/>
      <c r="M12" s="72" t="s">
        <v>139</v>
      </c>
      <c r="N12" s="1"/>
      <c r="O12" s="1"/>
    </row>
    <row r="13" spans="1:15">
      <c r="A13" s="59">
        <f t="shared" ref="A13:A19" si="2">I13</f>
        <v>0</v>
      </c>
      <c r="B13" s="62" t="s">
        <v>79</v>
      </c>
      <c r="C13" s="134">
        <f>Herbegroting!C13</f>
        <v>0</v>
      </c>
      <c r="D13" s="17">
        <v>0</v>
      </c>
      <c r="E13" s="136">
        <f>Herbegroting!D13</f>
        <v>1250</v>
      </c>
      <c r="F13" s="68">
        <v>540.22</v>
      </c>
      <c r="G13" s="135">
        <f>Herbegroting!E13</f>
        <v>1250</v>
      </c>
      <c r="H13" s="28">
        <v>1250</v>
      </c>
      <c r="I13" s="134">
        <f t="shared" ref="I13:J19" si="3">C13-E13+G13</f>
        <v>0</v>
      </c>
      <c r="J13" s="70">
        <f t="shared" si="3"/>
        <v>709.78</v>
      </c>
      <c r="K13" s="129">
        <f t="shared" ref="K13:K19" si="4">J13</f>
        <v>709.78</v>
      </c>
      <c r="L13" s="1"/>
      <c r="N13" s="1"/>
      <c r="O13" s="1"/>
    </row>
    <row r="14" spans="1:15">
      <c r="A14" s="59">
        <f t="shared" si="2"/>
        <v>0</v>
      </c>
      <c r="B14" s="62" t="s">
        <v>78</v>
      </c>
      <c r="C14" s="134">
        <f>Herbegroting!C14</f>
        <v>0</v>
      </c>
      <c r="D14" s="17">
        <v>0</v>
      </c>
      <c r="E14" s="136">
        <f>Herbegroting!D14</f>
        <v>750</v>
      </c>
      <c r="F14" s="68">
        <v>287.89999999999998</v>
      </c>
      <c r="G14" s="135">
        <f>Herbegroting!E14</f>
        <v>750</v>
      </c>
      <c r="H14" s="28">
        <v>750</v>
      </c>
      <c r="I14" s="134">
        <f t="shared" si="3"/>
        <v>0</v>
      </c>
      <c r="J14" s="70">
        <f t="shared" si="3"/>
        <v>462.1</v>
      </c>
      <c r="K14" s="129">
        <f t="shared" si="4"/>
        <v>462.1</v>
      </c>
      <c r="L14" s="1"/>
      <c r="M14" s="72" t="s">
        <v>133</v>
      </c>
      <c r="N14" s="1"/>
      <c r="O14" s="1"/>
    </row>
    <row r="15" spans="1:15">
      <c r="A15" s="59">
        <f t="shared" si="2"/>
        <v>0</v>
      </c>
      <c r="B15" s="62" t="s">
        <v>77</v>
      </c>
      <c r="C15" s="134">
        <f>Herbegroting!C15</f>
        <v>0</v>
      </c>
      <c r="D15" s="17">
        <v>0</v>
      </c>
      <c r="E15" s="136">
        <f>Herbegroting!D15</f>
        <v>300</v>
      </c>
      <c r="F15" s="68">
        <v>166.62</v>
      </c>
      <c r="G15" s="135">
        <f>Herbegroting!E15</f>
        <v>300</v>
      </c>
      <c r="H15" s="28">
        <v>300</v>
      </c>
      <c r="I15" s="134">
        <f t="shared" si="3"/>
        <v>0</v>
      </c>
      <c r="J15" s="70">
        <f t="shared" si="3"/>
        <v>133.38</v>
      </c>
      <c r="K15" s="129">
        <f t="shared" si="4"/>
        <v>133.38</v>
      </c>
      <c r="L15" s="1"/>
      <c r="M15" s="72" t="s">
        <v>134</v>
      </c>
      <c r="N15" s="1"/>
      <c r="O15" s="1"/>
    </row>
    <row r="16" spans="1:15">
      <c r="A16" s="59">
        <f t="shared" si="2"/>
        <v>0</v>
      </c>
      <c r="B16" s="62" t="s">
        <v>76</v>
      </c>
      <c r="C16" s="134">
        <f>Herbegroting!C16</f>
        <v>0</v>
      </c>
      <c r="D16" s="17">
        <v>0</v>
      </c>
      <c r="E16" s="136">
        <f>Herbegroting!D16</f>
        <v>250</v>
      </c>
      <c r="F16" s="68">
        <v>164.14</v>
      </c>
      <c r="G16" s="135">
        <f>Herbegroting!E16</f>
        <v>250</v>
      </c>
      <c r="H16" s="28">
        <v>250</v>
      </c>
      <c r="I16" s="134">
        <f t="shared" si="3"/>
        <v>0</v>
      </c>
      <c r="J16" s="70">
        <f t="shared" si="3"/>
        <v>85.860000000000014</v>
      </c>
      <c r="K16" s="129">
        <f t="shared" si="4"/>
        <v>85.860000000000014</v>
      </c>
      <c r="L16" s="1"/>
      <c r="M16" s="72" t="s">
        <v>131</v>
      </c>
      <c r="N16" s="1"/>
      <c r="O16" s="1"/>
    </row>
    <row r="17" spans="1:15">
      <c r="A17" s="59">
        <f t="shared" si="2"/>
        <v>0</v>
      </c>
      <c r="B17" s="62" t="s">
        <v>75</v>
      </c>
      <c r="C17" s="134">
        <f>Herbegroting!C17</f>
        <v>0</v>
      </c>
      <c r="D17" s="17">
        <v>0</v>
      </c>
      <c r="E17" s="136">
        <f>Herbegroting!D17</f>
        <v>270</v>
      </c>
      <c r="F17" s="68">
        <v>0</v>
      </c>
      <c r="G17" s="135">
        <f>Herbegroting!E17</f>
        <v>270</v>
      </c>
      <c r="H17" s="28">
        <v>270</v>
      </c>
      <c r="I17" s="134">
        <f t="shared" si="3"/>
        <v>0</v>
      </c>
      <c r="J17" s="70">
        <f t="shared" si="3"/>
        <v>270</v>
      </c>
      <c r="K17" s="129">
        <f t="shared" si="4"/>
        <v>270</v>
      </c>
      <c r="L17" s="1"/>
      <c r="M17" s="1"/>
      <c r="N17" s="1"/>
      <c r="O17" s="1"/>
    </row>
    <row r="18" spans="1:15">
      <c r="A18" s="59">
        <f t="shared" si="2"/>
        <v>0</v>
      </c>
      <c r="B18" s="62" t="s">
        <v>74</v>
      </c>
      <c r="C18" s="134">
        <f>Herbegroting!C18</f>
        <v>0</v>
      </c>
      <c r="D18" s="17">
        <v>0</v>
      </c>
      <c r="E18" s="136">
        <f>Herbegroting!D18</f>
        <v>350</v>
      </c>
      <c r="F18" s="68">
        <v>176.3</v>
      </c>
      <c r="G18" s="135">
        <f>Herbegroting!E18</f>
        <v>350</v>
      </c>
      <c r="H18" s="71">
        <v>350</v>
      </c>
      <c r="I18" s="134">
        <f t="shared" si="3"/>
        <v>0</v>
      </c>
      <c r="J18" s="70">
        <f t="shared" si="3"/>
        <v>173.7</v>
      </c>
      <c r="K18" s="129">
        <f t="shared" si="4"/>
        <v>173.7</v>
      </c>
      <c r="L18" s="1"/>
      <c r="M18" s="1"/>
      <c r="N18" s="1"/>
      <c r="O18" s="1"/>
    </row>
    <row r="19" spans="1:15">
      <c r="A19" s="59">
        <f t="shared" si="2"/>
        <v>0</v>
      </c>
      <c r="B19" s="1" t="s">
        <v>73</v>
      </c>
      <c r="C19" s="134">
        <f>Herbegroting!C19</f>
        <v>0</v>
      </c>
      <c r="D19" s="17">
        <v>0</v>
      </c>
      <c r="E19" s="136">
        <f>Herbegroting!D19</f>
        <v>200</v>
      </c>
      <c r="F19" s="68">
        <v>149.43</v>
      </c>
      <c r="G19" s="135">
        <f>Herbegroting!E19</f>
        <v>200</v>
      </c>
      <c r="H19" s="28">
        <v>200</v>
      </c>
      <c r="I19" s="134">
        <f t="shared" si="3"/>
        <v>0</v>
      </c>
      <c r="J19" s="70">
        <f t="shared" si="3"/>
        <v>50.569999999999993</v>
      </c>
      <c r="K19" s="129">
        <f t="shared" si="4"/>
        <v>50.569999999999993</v>
      </c>
      <c r="L19" s="1"/>
      <c r="M19" s="1"/>
      <c r="N19" s="1"/>
      <c r="O19" s="1"/>
    </row>
    <row r="20" spans="1:15">
      <c r="A20" s="59"/>
      <c r="B20" s="64" t="s">
        <v>72</v>
      </c>
      <c r="C20" s="134"/>
      <c r="D20" s="17"/>
      <c r="E20" s="136"/>
      <c r="F20" s="17"/>
      <c r="G20" s="135"/>
      <c r="H20" s="28"/>
      <c r="I20" s="134"/>
      <c r="J20" s="70"/>
      <c r="K20" s="129"/>
      <c r="L20" s="1"/>
      <c r="M20" s="1"/>
      <c r="N20" s="1"/>
      <c r="O20" s="1"/>
    </row>
    <row r="21" spans="1:15">
      <c r="A21" s="59">
        <f>I21</f>
        <v>-600</v>
      </c>
      <c r="B21" s="62" t="s">
        <v>71</v>
      </c>
      <c r="C21" s="134">
        <f>Herbegroting!C22</f>
        <v>0</v>
      </c>
      <c r="D21" s="17">
        <v>0</v>
      </c>
      <c r="E21" s="136">
        <f>Herbegroting!D22</f>
        <v>600</v>
      </c>
      <c r="F21" s="17">
        <v>599.5</v>
      </c>
      <c r="G21" s="135">
        <f>Herbegroting!E22</f>
        <v>0</v>
      </c>
      <c r="H21" s="28">
        <v>0</v>
      </c>
      <c r="I21" s="134">
        <f t="shared" ref="I21:J24" si="5">C21-E21+G21</f>
        <v>-600</v>
      </c>
      <c r="J21" s="70">
        <f t="shared" si="5"/>
        <v>-599.5</v>
      </c>
      <c r="K21" s="129">
        <f>J21</f>
        <v>-599.5</v>
      </c>
      <c r="L21" s="1"/>
      <c r="M21" s="1"/>
      <c r="N21" s="1"/>
      <c r="O21" s="1"/>
    </row>
    <row r="22" spans="1:15">
      <c r="A22" s="59">
        <f>I22</f>
        <v>-500</v>
      </c>
      <c r="B22" s="62" t="s">
        <v>70</v>
      </c>
      <c r="C22" s="134">
        <f>Herbegroting!C23</f>
        <v>0</v>
      </c>
      <c r="D22" s="17">
        <v>445</v>
      </c>
      <c r="E22" s="136">
        <f>Herbegroting!D23</f>
        <v>500</v>
      </c>
      <c r="F22" s="17">
        <v>945</v>
      </c>
      <c r="G22" s="135">
        <f>Herbegroting!E23</f>
        <v>0</v>
      </c>
      <c r="H22" s="28">
        <v>0</v>
      </c>
      <c r="I22" s="134">
        <f t="shared" si="5"/>
        <v>-500</v>
      </c>
      <c r="J22" s="70">
        <f t="shared" si="5"/>
        <v>-500</v>
      </c>
      <c r="K22" s="129">
        <f>J22</f>
        <v>-500</v>
      </c>
      <c r="L22" s="1"/>
      <c r="M22" s="1"/>
      <c r="N22" s="1"/>
      <c r="O22" s="1"/>
    </row>
    <row r="23" spans="1:15">
      <c r="A23" s="59">
        <f>I23</f>
        <v>-400</v>
      </c>
      <c r="B23" s="62" t="s">
        <v>69</v>
      </c>
      <c r="C23" s="134">
        <f>Herbegroting!C24</f>
        <v>0</v>
      </c>
      <c r="D23" s="17">
        <v>0</v>
      </c>
      <c r="E23" s="136">
        <f>Herbegroting!D24</f>
        <v>400</v>
      </c>
      <c r="F23" s="17">
        <v>0</v>
      </c>
      <c r="G23" s="135">
        <f>Herbegroting!E24</f>
        <v>0</v>
      </c>
      <c r="H23" s="28">
        <v>0</v>
      </c>
      <c r="I23" s="134">
        <f t="shared" si="5"/>
        <v>-400</v>
      </c>
      <c r="J23" s="70">
        <f t="shared" si="5"/>
        <v>0</v>
      </c>
      <c r="K23" s="129">
        <f>J23</f>
        <v>0</v>
      </c>
      <c r="L23" s="1"/>
      <c r="M23" s="1"/>
      <c r="N23" s="1"/>
      <c r="O23" s="1"/>
    </row>
    <row r="24" spans="1:15">
      <c r="A24" s="59">
        <f>I24</f>
        <v>-100</v>
      </c>
      <c r="B24" s="62" t="s">
        <v>68</v>
      </c>
      <c r="C24" s="134">
        <f>Herbegroting!C25</f>
        <v>0</v>
      </c>
      <c r="D24" s="17">
        <v>0</v>
      </c>
      <c r="E24" s="136">
        <f>Herbegroting!D25</f>
        <v>100</v>
      </c>
      <c r="F24" s="17">
        <v>53.96</v>
      </c>
      <c r="G24" s="135">
        <f>Herbegroting!E25</f>
        <v>0</v>
      </c>
      <c r="H24" s="28">
        <v>0</v>
      </c>
      <c r="I24" s="134">
        <f t="shared" si="5"/>
        <v>-100</v>
      </c>
      <c r="J24" s="70">
        <f t="shared" si="5"/>
        <v>-53.96</v>
      </c>
      <c r="K24" s="129">
        <f>J24</f>
        <v>-53.96</v>
      </c>
      <c r="L24" s="1"/>
      <c r="M24" s="1"/>
      <c r="N24" s="1"/>
      <c r="O24" s="1"/>
    </row>
    <row r="25" spans="1:15">
      <c r="A25" s="59"/>
      <c r="B25" s="64" t="s">
        <v>67</v>
      </c>
      <c r="C25" s="134"/>
      <c r="D25" s="17"/>
      <c r="E25" s="136"/>
      <c r="F25" s="17"/>
      <c r="G25" s="135"/>
      <c r="H25" s="28"/>
      <c r="I25" s="134"/>
      <c r="J25" s="70"/>
      <c r="K25" s="129"/>
      <c r="L25" s="1"/>
      <c r="M25" s="1"/>
      <c r="N25" s="1"/>
      <c r="O25" s="1"/>
    </row>
    <row r="26" spans="1:15">
      <c r="A26" s="59">
        <f t="shared" ref="A26:A32" si="6">I26</f>
        <v>-2500</v>
      </c>
      <c r="B26" s="62" t="s">
        <v>66</v>
      </c>
      <c r="C26" s="134">
        <f>Herbegroting!C27</f>
        <v>1000</v>
      </c>
      <c r="D26" s="17">
        <v>0</v>
      </c>
      <c r="E26" s="136">
        <f>Herbegroting!D27</f>
        <v>3500</v>
      </c>
      <c r="F26" s="17">
        <v>0</v>
      </c>
      <c r="G26" s="135">
        <f>Herbegroting!E27</f>
        <v>0</v>
      </c>
      <c r="H26" s="28">
        <v>0</v>
      </c>
      <c r="I26" s="134">
        <f t="shared" ref="I26:J32" si="7">C26-E26+G26</f>
        <v>-2500</v>
      </c>
      <c r="J26" s="70">
        <f t="shared" si="7"/>
        <v>0</v>
      </c>
      <c r="K26" s="129">
        <f t="shared" ref="K26:K32" si="8">J26</f>
        <v>0</v>
      </c>
      <c r="L26" s="1"/>
      <c r="M26" s="1"/>
      <c r="N26" s="1"/>
      <c r="O26" s="1"/>
    </row>
    <row r="27" spans="1:15">
      <c r="A27" s="59">
        <f t="shared" si="6"/>
        <v>-1200</v>
      </c>
      <c r="B27" s="67" t="s">
        <v>49</v>
      </c>
      <c r="C27" s="134">
        <f>Herbegroting!C28</f>
        <v>0</v>
      </c>
      <c r="D27" s="17">
        <v>0</v>
      </c>
      <c r="E27" s="136">
        <f>Herbegroting!D28</f>
        <v>1200</v>
      </c>
      <c r="F27" s="17">
        <v>1167.31</v>
      </c>
      <c r="G27" s="135">
        <f>Herbegroting!E28</f>
        <v>0</v>
      </c>
      <c r="H27" s="28">
        <v>0</v>
      </c>
      <c r="I27" s="134">
        <f t="shared" si="7"/>
        <v>-1200</v>
      </c>
      <c r="J27" s="70">
        <f t="shared" si="7"/>
        <v>-1167.31</v>
      </c>
      <c r="K27" s="129">
        <f t="shared" si="8"/>
        <v>-1167.31</v>
      </c>
      <c r="L27" s="1"/>
      <c r="M27" s="1"/>
      <c r="N27" s="1"/>
      <c r="O27" s="1"/>
    </row>
    <row r="28" spans="1:15">
      <c r="A28" s="59">
        <f t="shared" si="6"/>
        <v>0</v>
      </c>
      <c r="B28" s="62" t="s">
        <v>65</v>
      </c>
      <c r="C28" s="134">
        <f>Herbegroting!C29</f>
        <v>0</v>
      </c>
      <c r="D28" s="17">
        <v>0</v>
      </c>
      <c r="E28" s="136">
        <f>Herbegroting!D29</f>
        <v>0</v>
      </c>
      <c r="F28" s="17">
        <v>0</v>
      </c>
      <c r="G28" s="135">
        <f>Herbegroting!E29</f>
        <v>0</v>
      </c>
      <c r="H28" s="28">
        <v>0</v>
      </c>
      <c r="I28" s="134">
        <f t="shared" si="7"/>
        <v>0</v>
      </c>
      <c r="J28" s="70">
        <f t="shared" si="7"/>
        <v>0</v>
      </c>
      <c r="K28" s="129">
        <f t="shared" si="8"/>
        <v>0</v>
      </c>
      <c r="L28" s="1"/>
      <c r="M28" s="1"/>
      <c r="N28" s="1"/>
      <c r="O28" s="1"/>
    </row>
    <row r="29" spans="1:15">
      <c r="A29" s="59">
        <f t="shared" si="6"/>
        <v>-850</v>
      </c>
      <c r="B29" s="62" t="s">
        <v>64</v>
      </c>
      <c r="C29" s="134">
        <f>Herbegroting!C30</f>
        <v>0</v>
      </c>
      <c r="D29" s="17">
        <v>0</v>
      </c>
      <c r="E29" s="136">
        <f>Herbegroting!D30</f>
        <v>1100</v>
      </c>
      <c r="F29" s="68">
        <v>0</v>
      </c>
      <c r="G29" s="135">
        <f>Herbegroting!E30</f>
        <v>250</v>
      </c>
      <c r="H29" s="28">
        <v>250</v>
      </c>
      <c r="I29" s="134">
        <f t="shared" si="7"/>
        <v>-850</v>
      </c>
      <c r="J29" s="70">
        <f t="shared" si="7"/>
        <v>250</v>
      </c>
      <c r="K29" s="129">
        <f t="shared" si="8"/>
        <v>250</v>
      </c>
      <c r="L29" s="1"/>
      <c r="M29" s="1"/>
      <c r="N29" s="1"/>
      <c r="O29" s="1"/>
    </row>
    <row r="30" spans="1:15">
      <c r="A30" s="59">
        <f t="shared" si="6"/>
        <v>-350</v>
      </c>
      <c r="B30" s="62" t="s">
        <v>63</v>
      </c>
      <c r="C30" s="134">
        <f>Herbegroting!C31</f>
        <v>0</v>
      </c>
      <c r="D30" s="17">
        <v>0</v>
      </c>
      <c r="E30" s="136">
        <f>Herbegroting!D31</f>
        <v>350</v>
      </c>
      <c r="F30" s="68">
        <v>11.2</v>
      </c>
      <c r="G30" s="135">
        <f>Herbegroting!E31</f>
        <v>0</v>
      </c>
      <c r="H30" s="28">
        <v>0</v>
      </c>
      <c r="I30" s="134">
        <f t="shared" si="7"/>
        <v>-350</v>
      </c>
      <c r="J30" s="70">
        <f t="shared" si="7"/>
        <v>-11.2</v>
      </c>
      <c r="K30" s="129">
        <f t="shared" si="8"/>
        <v>-11.2</v>
      </c>
      <c r="L30" s="1"/>
      <c r="M30" s="1"/>
      <c r="N30" s="1"/>
      <c r="O30" s="1"/>
    </row>
    <row r="31" spans="1:15">
      <c r="A31" s="59">
        <f t="shared" si="6"/>
        <v>-300</v>
      </c>
      <c r="B31" s="62" t="s">
        <v>62</v>
      </c>
      <c r="C31" s="134">
        <f>Herbegroting!C32</f>
        <v>0</v>
      </c>
      <c r="D31" s="17">
        <v>0</v>
      </c>
      <c r="E31" s="136">
        <f>Herbegroting!D32</f>
        <v>300</v>
      </c>
      <c r="F31" s="68">
        <v>126.81</v>
      </c>
      <c r="G31" s="135">
        <f>Herbegroting!E32</f>
        <v>0</v>
      </c>
      <c r="H31" s="28">
        <v>0</v>
      </c>
      <c r="I31" s="134">
        <f t="shared" si="7"/>
        <v>-300</v>
      </c>
      <c r="J31" s="70">
        <f t="shared" si="7"/>
        <v>-126.81</v>
      </c>
      <c r="K31" s="129">
        <f t="shared" si="8"/>
        <v>-126.81</v>
      </c>
      <c r="L31" s="1"/>
      <c r="M31" s="1"/>
      <c r="N31" s="1"/>
      <c r="O31" s="1"/>
    </row>
    <row r="32" spans="1:15">
      <c r="A32" s="59">
        <f t="shared" si="6"/>
        <v>-300</v>
      </c>
      <c r="B32" s="62" t="s">
        <v>61</v>
      </c>
      <c r="C32" s="134">
        <f>Herbegroting!C33</f>
        <v>0</v>
      </c>
      <c r="D32" s="17">
        <v>0</v>
      </c>
      <c r="E32" s="136">
        <f>Herbegroting!D33</f>
        <v>300</v>
      </c>
      <c r="F32" s="68">
        <v>81.88</v>
      </c>
      <c r="G32" s="135">
        <f>Herbegroting!E33</f>
        <v>0</v>
      </c>
      <c r="H32" s="28">
        <v>0</v>
      </c>
      <c r="I32" s="134">
        <f t="shared" si="7"/>
        <v>-300</v>
      </c>
      <c r="J32" s="70">
        <f t="shared" si="7"/>
        <v>-81.88</v>
      </c>
      <c r="K32" s="129">
        <f t="shared" si="8"/>
        <v>-81.88</v>
      </c>
      <c r="L32" s="1"/>
      <c r="M32" s="1"/>
      <c r="N32" s="1"/>
      <c r="O32" s="1"/>
    </row>
    <row r="33" spans="1:15">
      <c r="A33" s="59"/>
      <c r="B33" s="64" t="s">
        <v>60</v>
      </c>
      <c r="C33" s="134"/>
      <c r="D33" s="17"/>
      <c r="E33" s="136"/>
      <c r="F33" s="68"/>
      <c r="G33" s="135"/>
      <c r="H33" s="28"/>
      <c r="I33" s="134"/>
      <c r="J33" s="70"/>
      <c r="K33" s="129"/>
      <c r="L33" s="1"/>
      <c r="M33" s="1"/>
      <c r="N33" s="1"/>
      <c r="O33" s="1"/>
    </row>
    <row r="34" spans="1:15">
      <c r="A34" s="59">
        <f t="shared" ref="A34:A40" si="9">I34</f>
        <v>0</v>
      </c>
      <c r="B34" s="62" t="s">
        <v>53</v>
      </c>
      <c r="C34" s="134">
        <f>Herbegroting!C35</f>
        <v>17500</v>
      </c>
      <c r="D34" s="70">
        <v>1106</v>
      </c>
      <c r="E34" s="136">
        <f>Herbegroting!D35</f>
        <v>17500</v>
      </c>
      <c r="F34" s="70">
        <v>1396</v>
      </c>
      <c r="G34" s="136">
        <f>Herbegroting!E35</f>
        <v>0</v>
      </c>
      <c r="H34" s="70">
        <f>H62</f>
        <v>0</v>
      </c>
      <c r="I34" s="134">
        <f t="shared" ref="I34:J40" si="10">C34-E34+G34</f>
        <v>0</v>
      </c>
      <c r="J34" s="70">
        <f t="shared" si="10"/>
        <v>-290</v>
      </c>
      <c r="K34" s="129">
        <f t="shared" ref="K34:K40" si="11">J34</f>
        <v>-290</v>
      </c>
      <c r="L34" s="1"/>
      <c r="M34" s="1"/>
      <c r="N34" s="1"/>
      <c r="O34" s="1"/>
    </row>
    <row r="35" spans="1:15">
      <c r="A35" s="59">
        <f t="shared" si="9"/>
        <v>0</v>
      </c>
      <c r="B35" s="62" t="s">
        <v>52</v>
      </c>
      <c r="C35" s="134">
        <f>Herbegroting!C36</f>
        <v>3100</v>
      </c>
      <c r="D35" s="70">
        <v>2632.87</v>
      </c>
      <c r="E35" s="136">
        <f>Herbegroting!D36</f>
        <v>3100</v>
      </c>
      <c r="F35" s="70">
        <v>1934.75</v>
      </c>
      <c r="G35" s="135">
        <f>Herbegroting!E36</f>
        <v>0</v>
      </c>
      <c r="H35" s="65">
        <f>H71</f>
        <v>0</v>
      </c>
      <c r="I35" s="134">
        <f t="shared" si="10"/>
        <v>0</v>
      </c>
      <c r="J35" s="70">
        <f t="shared" si="10"/>
        <v>698.11999999999989</v>
      </c>
      <c r="K35" s="129">
        <f t="shared" si="11"/>
        <v>698.11999999999989</v>
      </c>
      <c r="L35" s="1"/>
      <c r="M35" s="1"/>
      <c r="N35" s="1"/>
      <c r="O35" s="1"/>
    </row>
    <row r="36" spans="1:15">
      <c r="A36" s="59">
        <f t="shared" si="9"/>
        <v>0</v>
      </c>
      <c r="B36" s="62" t="s">
        <v>48</v>
      </c>
      <c r="C36" s="134">
        <f>Herbegroting!C37</f>
        <v>0</v>
      </c>
      <c r="D36" s="70">
        <f>D77</f>
        <v>0</v>
      </c>
      <c r="E36" s="136">
        <f>Herbegroting!D37</f>
        <v>4080</v>
      </c>
      <c r="F36" s="70">
        <v>1287.32</v>
      </c>
      <c r="G36" s="135">
        <f>Herbegroting!E37</f>
        <v>4080</v>
      </c>
      <c r="H36" s="65">
        <v>1020</v>
      </c>
      <c r="I36" s="134">
        <f t="shared" si="10"/>
        <v>0</v>
      </c>
      <c r="J36" s="70">
        <f t="shared" si="10"/>
        <v>-267.31999999999994</v>
      </c>
      <c r="K36" s="129">
        <f t="shared" si="11"/>
        <v>-267.31999999999994</v>
      </c>
      <c r="L36" s="1"/>
      <c r="M36" s="1"/>
      <c r="N36" s="1"/>
      <c r="O36" s="1"/>
    </row>
    <row r="37" spans="1:15">
      <c r="A37" s="59">
        <f t="shared" si="9"/>
        <v>0</v>
      </c>
      <c r="B37" s="62" t="s">
        <v>46</v>
      </c>
      <c r="C37" s="134">
        <f>Herbegroting!C38</f>
        <v>19500</v>
      </c>
      <c r="D37" s="70">
        <v>11250</v>
      </c>
      <c r="E37" s="136">
        <f>Herbegroting!D38</f>
        <v>19800</v>
      </c>
      <c r="F37" s="70">
        <f>F83</f>
        <v>0</v>
      </c>
      <c r="G37" s="135">
        <f>Herbegroting!E38</f>
        <v>300</v>
      </c>
      <c r="H37" s="69">
        <v>300</v>
      </c>
      <c r="I37" s="134">
        <f t="shared" si="10"/>
        <v>0</v>
      </c>
      <c r="J37" s="70">
        <f t="shared" si="10"/>
        <v>11550</v>
      </c>
      <c r="K37" s="129">
        <f t="shared" si="11"/>
        <v>11550</v>
      </c>
      <c r="L37" s="1"/>
      <c r="M37" s="1"/>
      <c r="N37" s="1"/>
      <c r="O37" s="1"/>
    </row>
    <row r="38" spans="1:15">
      <c r="A38" s="59">
        <f t="shared" si="9"/>
        <v>0</v>
      </c>
      <c r="B38" s="62" t="s">
        <v>45</v>
      </c>
      <c r="C38" s="134">
        <f>Herbegroting!C39</f>
        <v>14790</v>
      </c>
      <c r="D38" s="70">
        <v>10238</v>
      </c>
      <c r="E38" s="136">
        <f>Herbegroting!D39</f>
        <v>15090</v>
      </c>
      <c r="F38" s="70">
        <f>F89</f>
        <v>0</v>
      </c>
      <c r="G38" s="135">
        <f>Herbegroting!E39</f>
        <v>300</v>
      </c>
      <c r="H38" s="69">
        <v>300</v>
      </c>
      <c r="I38" s="134">
        <f t="shared" si="10"/>
        <v>0</v>
      </c>
      <c r="J38" s="70">
        <f t="shared" si="10"/>
        <v>10538</v>
      </c>
      <c r="K38" s="129">
        <f t="shared" si="11"/>
        <v>10538</v>
      </c>
      <c r="L38" s="1"/>
      <c r="M38" s="1"/>
      <c r="N38" s="1"/>
      <c r="O38" s="1"/>
    </row>
    <row r="39" spans="1:15">
      <c r="A39" s="59">
        <f t="shared" si="9"/>
        <v>0</v>
      </c>
      <c r="B39" s="62" t="s">
        <v>44</v>
      </c>
      <c r="C39" s="134">
        <f>Herbegroting!C40</f>
        <v>8400</v>
      </c>
      <c r="D39" s="70">
        <v>5580</v>
      </c>
      <c r="E39" s="136">
        <f>Herbegroting!D40</f>
        <v>8700</v>
      </c>
      <c r="F39" s="70">
        <v>6296.8</v>
      </c>
      <c r="G39" s="135">
        <f>Herbegroting!E40</f>
        <v>300</v>
      </c>
      <c r="H39" s="69">
        <v>300</v>
      </c>
      <c r="I39" s="134">
        <f t="shared" si="10"/>
        <v>0</v>
      </c>
      <c r="J39" s="70">
        <f t="shared" si="10"/>
        <v>-416.80000000000018</v>
      </c>
      <c r="K39" s="129">
        <f t="shared" si="11"/>
        <v>-416.80000000000018</v>
      </c>
      <c r="L39" s="1"/>
      <c r="M39" s="1"/>
      <c r="N39" s="1"/>
      <c r="O39" s="1"/>
    </row>
    <row r="40" spans="1:15">
      <c r="A40" s="59">
        <f t="shared" si="9"/>
        <v>0</v>
      </c>
      <c r="B40" s="62" t="s">
        <v>42</v>
      </c>
      <c r="C40" s="134">
        <f>Herbegroting!C41</f>
        <v>0</v>
      </c>
      <c r="D40" s="70">
        <f>D101</f>
        <v>0</v>
      </c>
      <c r="E40" s="136">
        <f>Herbegroting!D41</f>
        <v>0</v>
      </c>
      <c r="F40" s="70">
        <f>F101</f>
        <v>0</v>
      </c>
      <c r="G40" s="135">
        <f>Herbegroting!E41</f>
        <v>0</v>
      </c>
      <c r="H40" s="69">
        <f>H101</f>
        <v>0</v>
      </c>
      <c r="I40" s="134">
        <f t="shared" si="10"/>
        <v>0</v>
      </c>
      <c r="J40" s="70">
        <f t="shared" si="10"/>
        <v>0</v>
      </c>
      <c r="K40" s="129">
        <f t="shared" si="11"/>
        <v>0</v>
      </c>
      <c r="L40" s="1"/>
      <c r="M40" s="1"/>
      <c r="N40" s="1"/>
      <c r="O40" s="1"/>
    </row>
    <row r="41" spans="1:15">
      <c r="A41" s="59"/>
      <c r="B41" s="64" t="s">
        <v>59</v>
      </c>
      <c r="C41" s="134"/>
      <c r="D41" s="17"/>
      <c r="E41" s="136"/>
      <c r="F41" s="17"/>
      <c r="G41" s="135"/>
      <c r="H41" s="28"/>
      <c r="I41" s="134"/>
      <c r="J41" s="70"/>
      <c r="K41" s="129"/>
      <c r="L41" s="1"/>
      <c r="M41" s="1"/>
      <c r="N41" s="1"/>
      <c r="O41" s="1"/>
    </row>
    <row r="42" spans="1:15">
      <c r="A42" s="59">
        <f t="shared" ref="A42:A49" si="12">I42</f>
        <v>-1750</v>
      </c>
      <c r="B42" s="62" t="s">
        <v>135</v>
      </c>
      <c r="C42" s="134">
        <f>Herbegroting!C43</f>
        <v>0</v>
      </c>
      <c r="D42" s="70">
        <v>2091.1999999999998</v>
      </c>
      <c r="E42" s="136">
        <f>Herbegroting!D43</f>
        <v>1750</v>
      </c>
      <c r="F42" s="70">
        <v>2091.17</v>
      </c>
      <c r="G42" s="135">
        <f>Herbegroting!E43</f>
        <v>0</v>
      </c>
      <c r="H42" s="65">
        <f>H111</f>
        <v>0</v>
      </c>
      <c r="I42" s="134">
        <f t="shared" ref="I42:J49" si="13">C42-E42+G42</f>
        <v>-1750</v>
      </c>
      <c r="J42" s="70">
        <f t="shared" si="13"/>
        <v>2.9999999999745341E-2</v>
      </c>
      <c r="K42" s="129">
        <f t="shared" ref="K42:K49" si="14">J42</f>
        <v>2.9999999999745341E-2</v>
      </c>
      <c r="L42" s="1"/>
      <c r="M42" s="1"/>
      <c r="N42" s="1"/>
      <c r="O42" s="1"/>
    </row>
    <row r="43" spans="1:15">
      <c r="A43" s="59">
        <f t="shared" si="12"/>
        <v>-1125</v>
      </c>
      <c r="B43" s="62" t="s">
        <v>38</v>
      </c>
      <c r="C43" s="134">
        <f>Herbegroting!C44</f>
        <v>200</v>
      </c>
      <c r="D43" s="70">
        <v>389</v>
      </c>
      <c r="E43" s="136">
        <f>Herbegroting!D44</f>
        <v>1325</v>
      </c>
      <c r="F43" s="70">
        <v>652.08000000000004</v>
      </c>
      <c r="G43" s="135">
        <f>Herbegroting!E44</f>
        <v>0</v>
      </c>
      <c r="H43" s="65">
        <f>H121</f>
        <v>0</v>
      </c>
      <c r="I43" s="134">
        <f t="shared" si="13"/>
        <v>-1125</v>
      </c>
      <c r="J43" s="70">
        <f t="shared" si="13"/>
        <v>-263.08000000000004</v>
      </c>
      <c r="K43" s="129">
        <f t="shared" si="14"/>
        <v>-263.08000000000004</v>
      </c>
      <c r="L43" s="1"/>
      <c r="M43" s="1"/>
      <c r="N43" s="1"/>
      <c r="O43" s="1"/>
    </row>
    <row r="44" spans="1:15">
      <c r="A44" s="59">
        <f t="shared" si="12"/>
        <v>-300</v>
      </c>
      <c r="B44" s="62" t="s">
        <v>31</v>
      </c>
      <c r="C44" s="134">
        <f>Herbegroting!C45</f>
        <v>12550</v>
      </c>
      <c r="D44" s="70">
        <v>2702.5</v>
      </c>
      <c r="E44" s="136">
        <f>Herbegroting!D45</f>
        <v>12850</v>
      </c>
      <c r="F44" s="70">
        <v>7815.88</v>
      </c>
      <c r="G44" s="135">
        <f>Herbegroting!E45</f>
        <v>0</v>
      </c>
      <c r="H44" s="65">
        <f>H130</f>
        <v>0</v>
      </c>
      <c r="I44" s="134">
        <f t="shared" si="13"/>
        <v>-300</v>
      </c>
      <c r="J44" s="70">
        <f t="shared" si="13"/>
        <v>-5113.38</v>
      </c>
      <c r="K44" s="129">
        <f t="shared" si="14"/>
        <v>-5113.38</v>
      </c>
      <c r="L44" s="1"/>
      <c r="M44" s="1"/>
      <c r="N44" s="1"/>
      <c r="O44" s="1"/>
    </row>
    <row r="45" spans="1:15">
      <c r="A45" s="59">
        <f t="shared" si="12"/>
        <v>-1500</v>
      </c>
      <c r="B45" s="62" t="s">
        <v>25</v>
      </c>
      <c r="C45" s="134">
        <f>Herbegroting!C46</f>
        <v>9200</v>
      </c>
      <c r="D45" s="70">
        <v>5385</v>
      </c>
      <c r="E45" s="136">
        <f>Herbegroting!D46</f>
        <v>10700</v>
      </c>
      <c r="F45" s="70">
        <v>6741.97</v>
      </c>
      <c r="G45" s="135">
        <f>Herbegroting!E46</f>
        <v>0</v>
      </c>
      <c r="H45" s="65">
        <f>H136</f>
        <v>0</v>
      </c>
      <c r="I45" s="134">
        <f t="shared" si="13"/>
        <v>-1500</v>
      </c>
      <c r="J45" s="70">
        <f t="shared" si="13"/>
        <v>-1356.9700000000003</v>
      </c>
      <c r="K45" s="129">
        <f t="shared" si="14"/>
        <v>-1356.9700000000003</v>
      </c>
      <c r="L45" s="1"/>
      <c r="M45" s="1"/>
      <c r="N45" s="1"/>
      <c r="O45" s="1"/>
    </row>
    <row r="46" spans="1:15">
      <c r="A46" s="59">
        <f t="shared" si="12"/>
        <v>-900</v>
      </c>
      <c r="B46" s="62" t="s">
        <v>57</v>
      </c>
      <c r="C46" s="134">
        <f>Herbegroting!C47</f>
        <v>1800</v>
      </c>
      <c r="D46" s="70">
        <v>0</v>
      </c>
      <c r="E46" s="136">
        <f>Herbegroting!D47</f>
        <v>3100</v>
      </c>
      <c r="F46" s="70">
        <v>383.84</v>
      </c>
      <c r="G46" s="135">
        <f>Herbegroting!E47</f>
        <v>400</v>
      </c>
      <c r="H46" s="65">
        <v>400</v>
      </c>
      <c r="I46" s="134">
        <f t="shared" si="13"/>
        <v>-900</v>
      </c>
      <c r="J46" s="70">
        <f t="shared" si="13"/>
        <v>16.160000000000025</v>
      </c>
      <c r="K46" s="129">
        <f t="shared" si="14"/>
        <v>16.160000000000025</v>
      </c>
      <c r="L46" s="1"/>
      <c r="M46" s="1"/>
      <c r="N46" s="1"/>
      <c r="O46" s="1"/>
    </row>
    <row r="47" spans="1:15">
      <c r="A47" s="59">
        <f t="shared" si="12"/>
        <v>-300</v>
      </c>
      <c r="B47" s="67" t="s">
        <v>20</v>
      </c>
      <c r="C47" s="134">
        <f>Herbegroting!C48</f>
        <v>200</v>
      </c>
      <c r="D47" s="70">
        <v>0</v>
      </c>
      <c r="E47" s="136">
        <f>Herbegroting!D48</f>
        <v>500</v>
      </c>
      <c r="F47" s="70">
        <v>2549.6</v>
      </c>
      <c r="G47" s="135">
        <f>Herbegroting!E48</f>
        <v>0</v>
      </c>
      <c r="H47" s="65">
        <v>0</v>
      </c>
      <c r="I47" s="134">
        <f t="shared" si="13"/>
        <v>-300</v>
      </c>
      <c r="J47" s="70">
        <f t="shared" si="13"/>
        <v>-2549.6</v>
      </c>
      <c r="K47" s="129"/>
      <c r="L47" s="1"/>
      <c r="M47" s="1"/>
      <c r="N47" s="1"/>
      <c r="O47" s="1"/>
    </row>
    <row r="48" spans="1:15">
      <c r="A48" s="59">
        <f t="shared" si="12"/>
        <v>-900</v>
      </c>
      <c r="B48" s="67" t="s">
        <v>56</v>
      </c>
      <c r="C48" s="134">
        <f>Herbegroting!C49</f>
        <v>1150</v>
      </c>
      <c r="D48" s="70">
        <f>D161</f>
        <v>155</v>
      </c>
      <c r="E48" s="136">
        <f>Herbegroting!D49</f>
        <v>3250</v>
      </c>
      <c r="F48" s="70">
        <v>0</v>
      </c>
      <c r="G48" s="135">
        <f>Herbegroting!E49</f>
        <v>1200</v>
      </c>
      <c r="H48" s="65">
        <v>1200</v>
      </c>
      <c r="I48" s="134">
        <f t="shared" si="13"/>
        <v>-900</v>
      </c>
      <c r="J48" s="70">
        <f>D48-F47+H48</f>
        <v>-1194.5999999999999</v>
      </c>
      <c r="K48" s="129">
        <f t="shared" si="14"/>
        <v>-1194.5999999999999</v>
      </c>
      <c r="L48" s="1"/>
      <c r="M48" s="1"/>
      <c r="N48" s="1"/>
      <c r="O48" s="1"/>
    </row>
    <row r="49" spans="1:15">
      <c r="A49" s="59">
        <f t="shared" si="12"/>
        <v>-2000</v>
      </c>
      <c r="B49" s="67" t="s">
        <v>174</v>
      </c>
      <c r="C49" s="134">
        <f>Herbegroting!C50</f>
        <v>12000</v>
      </c>
      <c r="D49" s="70">
        <v>8000</v>
      </c>
      <c r="E49" s="136">
        <f>Herbegroting!D50</f>
        <v>14000</v>
      </c>
      <c r="F49" s="70">
        <v>3987.3</v>
      </c>
      <c r="G49" s="135">
        <f>Herbegroting!E50</f>
        <v>0</v>
      </c>
      <c r="H49" s="65">
        <f>H170</f>
        <v>0</v>
      </c>
      <c r="I49" s="134">
        <f t="shared" si="13"/>
        <v>-2000</v>
      </c>
      <c r="J49" s="70">
        <f t="shared" si="13"/>
        <v>4012.7</v>
      </c>
      <c r="K49" s="129">
        <f t="shared" si="14"/>
        <v>4012.7</v>
      </c>
      <c r="L49" s="1"/>
      <c r="M49" s="1"/>
      <c r="N49" s="1"/>
      <c r="O49" s="1"/>
    </row>
    <row r="50" spans="1:15">
      <c r="A50" s="59"/>
      <c r="B50" s="64" t="s">
        <v>55</v>
      </c>
      <c r="C50" s="137"/>
      <c r="D50" s="59"/>
      <c r="E50" s="136"/>
      <c r="F50" s="17"/>
      <c r="G50" s="135"/>
      <c r="H50" s="28"/>
      <c r="I50" s="134"/>
      <c r="J50" s="70"/>
      <c r="K50" s="129"/>
      <c r="L50" s="1"/>
      <c r="M50" s="1"/>
      <c r="N50" s="1"/>
      <c r="O50" s="1"/>
    </row>
    <row r="51" spans="1:15">
      <c r="A51" s="59">
        <f>I51</f>
        <v>-500</v>
      </c>
      <c r="B51" s="62" t="s">
        <v>55</v>
      </c>
      <c r="C51" s="134">
        <f>Herbegroting!C52</f>
        <v>0</v>
      </c>
      <c r="D51" s="17">
        <v>135.41999999999999</v>
      </c>
      <c r="E51" s="136">
        <f>Herbegroting!D52</f>
        <v>500</v>
      </c>
      <c r="F51" s="17">
        <v>0</v>
      </c>
      <c r="G51" s="135">
        <f>Herbegroting!E52</f>
        <v>0</v>
      </c>
      <c r="H51" s="28">
        <v>0</v>
      </c>
      <c r="I51" s="134">
        <f>C51-E51+G51</f>
        <v>-500</v>
      </c>
      <c r="J51" s="133">
        <f>D51-F51+H51</f>
        <v>135.41999999999999</v>
      </c>
      <c r="K51" s="129">
        <f>J51</f>
        <v>135.41999999999999</v>
      </c>
      <c r="L51" s="1"/>
      <c r="M51" s="1"/>
      <c r="N51" s="1"/>
      <c r="O51" s="1"/>
    </row>
    <row r="52" spans="1:15">
      <c r="A52" s="59">
        <f>I52</f>
        <v>-500</v>
      </c>
      <c r="B52" s="58" t="s">
        <v>0</v>
      </c>
      <c r="C52" s="131">
        <f>Herbegroting!C53</f>
        <v>120915</v>
      </c>
      <c r="D52" s="57">
        <f>SUM(D$4:D51)</f>
        <v>55630.62999999999</v>
      </c>
      <c r="E52" s="132">
        <f>Herbegroting!D53</f>
        <v>131615</v>
      </c>
      <c r="F52" s="57">
        <f>SUM(F$4:F51)</f>
        <v>46071.45</v>
      </c>
      <c r="G52" s="132">
        <f>Herbegroting!E53</f>
        <v>10200</v>
      </c>
      <c r="H52" s="57">
        <f>SUM(H$4:H51)</f>
        <v>7140</v>
      </c>
      <c r="I52" s="131">
        <f>C52-E52+G52</f>
        <v>-500</v>
      </c>
      <c r="J52" s="130">
        <f>D52-F52+H52</f>
        <v>16699.179999999993</v>
      </c>
      <c r="K52" s="129">
        <f>J52</f>
        <v>16699.179999999993</v>
      </c>
      <c r="L52" s="1"/>
      <c r="M52" s="1"/>
      <c r="N52" s="1"/>
      <c r="O52" s="1"/>
    </row>
    <row r="53" spans="1:15">
      <c r="A53" s="1"/>
      <c r="B53" s="1"/>
      <c r="C53" s="86"/>
      <c r="D53" s="1"/>
      <c r="K53" s="1"/>
      <c r="L53" s="1"/>
      <c r="M53" s="1"/>
      <c r="N53" s="1"/>
      <c r="O53" s="1"/>
    </row>
    <row r="54" spans="1:15">
      <c r="A54" s="1"/>
      <c r="B54" s="1"/>
      <c r="C54" s="86"/>
      <c r="D54" s="1"/>
      <c r="E54" s="86"/>
      <c r="F54" s="1"/>
      <c r="G54" s="86"/>
      <c r="H54" s="1"/>
      <c r="I54" s="86"/>
      <c r="J54" s="1"/>
      <c r="K54" s="1"/>
      <c r="L54" s="1"/>
      <c r="M54" s="1"/>
      <c r="N54" s="1"/>
      <c r="O54" s="1"/>
    </row>
    <row r="55" spans="1:15">
      <c r="A55" s="1"/>
      <c r="B55" s="1"/>
      <c r="C55" s="86"/>
      <c r="D55" s="1"/>
      <c r="E55" s="86"/>
      <c r="F55" s="1"/>
      <c r="G55" s="86"/>
      <c r="H55" s="1"/>
      <c r="I55" s="86"/>
      <c r="J55" s="1"/>
      <c r="K55" s="1"/>
      <c r="L55" s="1"/>
      <c r="M55" s="1"/>
      <c r="N55" s="1"/>
      <c r="O55" s="1"/>
    </row>
    <row r="56" spans="1:15">
      <c r="A56" s="1"/>
      <c r="B56" s="55" t="s">
        <v>54</v>
      </c>
      <c r="C56" s="128"/>
      <c r="D56" s="9"/>
      <c r="E56" s="128"/>
      <c r="F56" s="9"/>
      <c r="G56" s="128"/>
      <c r="H56" s="9"/>
      <c r="I56" s="128"/>
      <c r="J56" s="9"/>
      <c r="K56" s="1"/>
      <c r="L56" s="1"/>
      <c r="M56" s="1"/>
      <c r="N56" s="1"/>
      <c r="O56" s="1"/>
    </row>
    <row r="57" spans="1:15">
      <c r="A57" s="1"/>
      <c r="B57" s="18"/>
      <c r="C57" s="128"/>
      <c r="D57" s="9"/>
      <c r="E57" s="128"/>
      <c r="F57" s="9"/>
      <c r="G57" s="128"/>
      <c r="H57" s="9"/>
      <c r="I57" s="128"/>
      <c r="J57" s="9"/>
      <c r="K57" s="1"/>
      <c r="L57" s="1"/>
      <c r="M57" s="1"/>
      <c r="N57" s="1"/>
      <c r="O57" s="1"/>
    </row>
    <row r="58" spans="1:15">
      <c r="A58" s="1"/>
      <c r="B58" s="45" t="s">
        <v>53</v>
      </c>
      <c r="C58" s="127"/>
      <c r="D58" s="54"/>
      <c r="E58" s="127"/>
      <c r="F58" s="54"/>
      <c r="G58" s="127"/>
      <c r="H58" s="54"/>
      <c r="I58" s="127"/>
      <c r="J58" s="54"/>
      <c r="K58" s="1"/>
      <c r="L58" s="1"/>
      <c r="N58" s="1"/>
      <c r="O58" s="1"/>
    </row>
    <row r="59" spans="1:15">
      <c r="A59" s="1"/>
      <c r="B59" s="13" t="s">
        <v>8</v>
      </c>
      <c r="C59" s="96" t="str">
        <f>Herbegroting!C60</f>
        <v>Inkomsten</v>
      </c>
      <c r="D59" s="10" t="s">
        <v>96</v>
      </c>
      <c r="E59" s="99" t="str">
        <f>Herbegroting!D60</f>
        <v>Uitgaven</v>
      </c>
      <c r="F59" s="95" t="s">
        <v>95</v>
      </c>
      <c r="G59" s="126" t="str">
        <f>Herbegroting!E60</f>
        <v>Bijdrage CSW</v>
      </c>
      <c r="H59" s="119" t="s">
        <v>94</v>
      </c>
      <c r="I59" s="96" t="s">
        <v>4</v>
      </c>
      <c r="J59" s="95" t="s">
        <v>93</v>
      </c>
      <c r="K59" s="1"/>
      <c r="L59" s="1"/>
      <c r="N59" s="1"/>
      <c r="O59" s="1"/>
    </row>
    <row r="60" spans="1:15">
      <c r="A60" s="1"/>
      <c r="B60" s="9" t="s">
        <v>29</v>
      </c>
      <c r="C60" s="94">
        <f>Herbegroting!C61</f>
        <v>17500</v>
      </c>
      <c r="D60" s="7">
        <v>0</v>
      </c>
      <c r="E60" s="92">
        <f>Herbegroting!D61</f>
        <v>0</v>
      </c>
      <c r="F60" s="7">
        <v>1396</v>
      </c>
      <c r="G60" s="93">
        <f>Herbegroting!E61</f>
        <v>0</v>
      </c>
      <c r="H60" s="43">
        <v>0</v>
      </c>
      <c r="I60" s="94">
        <f t="shared" ref="I60:J62" si="15">C60-E60+G60</f>
        <v>17500</v>
      </c>
      <c r="J60" s="5">
        <f t="shared" si="15"/>
        <v>-1396</v>
      </c>
      <c r="K60" s="1"/>
      <c r="L60" s="1"/>
      <c r="M60" s="1"/>
      <c r="N60" s="1"/>
      <c r="O60" s="1"/>
    </row>
    <row r="61" spans="1:15">
      <c r="A61" s="1"/>
      <c r="B61" s="9" t="s">
        <v>43</v>
      </c>
      <c r="C61" s="94">
        <f>Herbegroting!C62</f>
        <v>0</v>
      </c>
      <c r="D61" s="7">
        <v>1106</v>
      </c>
      <c r="E61" s="92">
        <f>Herbegroting!D62</f>
        <v>17500</v>
      </c>
      <c r="F61" s="7">
        <v>0</v>
      </c>
      <c r="G61" s="107">
        <f>Herbegroting!E62</f>
        <v>0</v>
      </c>
      <c r="H61" s="43">
        <v>0</v>
      </c>
      <c r="I61" s="94">
        <f t="shared" si="15"/>
        <v>-17500</v>
      </c>
      <c r="J61" s="5">
        <f t="shared" si="15"/>
        <v>1106</v>
      </c>
      <c r="K61" s="1"/>
      <c r="L61" s="1"/>
      <c r="M61" s="1"/>
      <c r="N61" s="1"/>
      <c r="O61" s="1"/>
    </row>
    <row r="62" spans="1:15">
      <c r="A62" s="1"/>
      <c r="B62" s="4" t="s">
        <v>0</v>
      </c>
      <c r="C62" s="88">
        <f>Herbegroting!C63</f>
        <v>17500</v>
      </c>
      <c r="D62" s="3">
        <f>SUM(D$60:D61)</f>
        <v>1106</v>
      </c>
      <c r="E62" s="91">
        <f>Herbegroting!D63</f>
        <v>17500</v>
      </c>
      <c r="F62" s="3">
        <f>SUM(F$60:F61)</f>
        <v>1396</v>
      </c>
      <c r="G62" s="105">
        <f>Herbegroting!E63</f>
        <v>0</v>
      </c>
      <c r="H62" s="89">
        <f>SUM(H$60:H61)</f>
        <v>0</v>
      </c>
      <c r="I62" s="88">
        <f t="shared" si="15"/>
        <v>0</v>
      </c>
      <c r="J62" s="87">
        <f t="shared" si="15"/>
        <v>-290</v>
      </c>
      <c r="K62" s="1"/>
      <c r="L62" s="1"/>
      <c r="M62" s="1"/>
      <c r="N62" s="1"/>
      <c r="O62" s="1"/>
    </row>
    <row r="63" spans="1:15">
      <c r="A63" s="1"/>
      <c r="B63" s="18"/>
      <c r="C63" s="102"/>
      <c r="D63" s="17"/>
      <c r="E63" s="102"/>
      <c r="F63" s="17"/>
      <c r="G63" s="102"/>
      <c r="H63" s="17"/>
      <c r="I63" s="102"/>
      <c r="J63" s="17"/>
      <c r="K63" s="1"/>
      <c r="L63" s="1"/>
      <c r="M63" s="1"/>
      <c r="N63" s="1"/>
      <c r="O63" s="1"/>
    </row>
    <row r="64" spans="1:15">
      <c r="A64" s="1"/>
      <c r="B64" s="45" t="s">
        <v>52</v>
      </c>
      <c r="C64" s="120"/>
      <c r="D64" s="44"/>
      <c r="E64" s="120"/>
      <c r="F64" s="44"/>
      <c r="G64" s="120"/>
      <c r="H64" s="44"/>
      <c r="I64" s="120"/>
      <c r="J64" s="44"/>
      <c r="K64" s="1"/>
      <c r="L64" s="1"/>
      <c r="M64" s="1"/>
      <c r="N64" s="1"/>
      <c r="O64" s="1"/>
    </row>
    <row r="65" spans="1:15">
      <c r="A65" s="1"/>
      <c r="B65" s="13" t="s">
        <v>8</v>
      </c>
      <c r="C65" s="96" t="str">
        <f>Herbegroting!C66</f>
        <v>Inkomsten</v>
      </c>
      <c r="D65" s="10" t="s">
        <v>96</v>
      </c>
      <c r="E65" s="99" t="str">
        <f>Herbegroting!D66</f>
        <v>Uitgaven</v>
      </c>
      <c r="F65" s="10" t="s">
        <v>95</v>
      </c>
      <c r="G65" s="98" t="str">
        <f>Herbegroting!E66</f>
        <v>Bijdrage CSW</v>
      </c>
      <c r="H65" s="119" t="s">
        <v>94</v>
      </c>
      <c r="I65" s="96" t="s">
        <v>4</v>
      </c>
      <c r="J65" s="95" t="s">
        <v>93</v>
      </c>
      <c r="K65" s="1"/>
      <c r="L65" s="1"/>
      <c r="M65" s="1"/>
      <c r="N65" s="1"/>
      <c r="O65" s="1"/>
    </row>
    <row r="66" spans="1:15">
      <c r="A66" s="1"/>
      <c r="B66" s="9" t="s">
        <v>51</v>
      </c>
      <c r="C66" s="94">
        <f>Herbegroting!C67</f>
        <v>1400</v>
      </c>
      <c r="D66" s="7">
        <v>1715</v>
      </c>
      <c r="E66" s="92">
        <f>Herbegroting!D67</f>
        <v>800</v>
      </c>
      <c r="F66" s="7">
        <v>1310.5</v>
      </c>
      <c r="G66" s="93">
        <f>Herbegroting!E67</f>
        <v>0</v>
      </c>
      <c r="H66" s="43">
        <v>0</v>
      </c>
      <c r="I66" s="94">
        <f t="shared" ref="I66:J71" si="16">C66-E66+G66</f>
        <v>600</v>
      </c>
      <c r="J66" s="5">
        <f t="shared" si="16"/>
        <v>404.5</v>
      </c>
      <c r="K66" s="1"/>
      <c r="L66" s="1"/>
      <c r="M66" s="1"/>
      <c r="N66" s="1"/>
      <c r="O66" s="1"/>
    </row>
    <row r="67" spans="1:15">
      <c r="A67" s="1"/>
      <c r="B67" s="9" t="s">
        <v>50</v>
      </c>
      <c r="C67" s="94">
        <f>Herbegroting!C68</f>
        <v>900</v>
      </c>
      <c r="D67" s="7">
        <v>917.87</v>
      </c>
      <c r="E67" s="92">
        <f>Herbegroting!D68</f>
        <v>600</v>
      </c>
      <c r="F67" s="7">
        <v>624.25</v>
      </c>
      <c r="G67" s="93">
        <f>Herbegroting!E68</f>
        <v>0</v>
      </c>
      <c r="H67" s="43">
        <v>0</v>
      </c>
      <c r="I67" s="94">
        <f t="shared" si="16"/>
        <v>300</v>
      </c>
      <c r="J67" s="5">
        <f t="shared" si="16"/>
        <v>293.62</v>
      </c>
      <c r="K67" s="1"/>
      <c r="L67" s="1"/>
      <c r="M67" s="1"/>
      <c r="N67" s="1"/>
      <c r="O67" s="1"/>
    </row>
    <row r="68" spans="1:15">
      <c r="A68" s="1"/>
      <c r="B68" s="9" t="s">
        <v>141</v>
      </c>
      <c r="C68" s="94">
        <f>Herbegroting!C69</f>
        <v>800</v>
      </c>
      <c r="D68" s="7">
        <v>0</v>
      </c>
      <c r="E68" s="92">
        <f>Herbegroting!D69</f>
        <v>800</v>
      </c>
      <c r="F68" s="7">
        <v>0</v>
      </c>
      <c r="G68" s="93">
        <f>Herbegroting!E69</f>
        <v>0</v>
      </c>
      <c r="H68" s="43">
        <v>0</v>
      </c>
      <c r="I68" s="94">
        <f t="shared" si="16"/>
        <v>0</v>
      </c>
      <c r="J68" s="5">
        <f t="shared" si="16"/>
        <v>0</v>
      </c>
      <c r="K68" s="1"/>
      <c r="L68" s="1"/>
      <c r="M68" s="1"/>
      <c r="N68" s="1"/>
      <c r="O68" s="1"/>
    </row>
    <row r="69" spans="1:15">
      <c r="A69" s="1"/>
      <c r="B69" s="9" t="s">
        <v>142</v>
      </c>
      <c r="C69" s="94" t="e">
        <f>Herbegroting!#REF!</f>
        <v>#REF!</v>
      </c>
      <c r="D69" s="7">
        <v>0</v>
      </c>
      <c r="E69" s="92" t="e">
        <f>Herbegroting!#REF!</f>
        <v>#REF!</v>
      </c>
      <c r="F69" s="7">
        <v>0</v>
      </c>
      <c r="G69" s="93" t="e">
        <f>Herbegroting!#REF!</f>
        <v>#REF!</v>
      </c>
      <c r="H69" s="43">
        <v>0</v>
      </c>
      <c r="I69" s="94" t="e">
        <f t="shared" si="16"/>
        <v>#REF!</v>
      </c>
      <c r="J69" s="5">
        <f t="shared" si="16"/>
        <v>0</v>
      </c>
      <c r="K69" s="1"/>
      <c r="L69" s="1"/>
      <c r="M69" s="1"/>
      <c r="N69" s="1"/>
      <c r="O69" s="1"/>
    </row>
    <row r="70" spans="1:15">
      <c r="A70" s="1"/>
      <c r="B70" s="9" t="s">
        <v>49</v>
      </c>
      <c r="C70" s="118">
        <f>Herbegroting!C70</f>
        <v>0</v>
      </c>
      <c r="D70" s="10">
        <v>0</v>
      </c>
      <c r="E70" s="108">
        <f>Herbegroting!D70</f>
        <v>900</v>
      </c>
      <c r="F70" s="10">
        <v>0</v>
      </c>
      <c r="G70" s="107">
        <f>Herbegroting!E70</f>
        <v>0</v>
      </c>
      <c r="H70" s="43">
        <v>0</v>
      </c>
      <c r="I70" s="94">
        <f t="shared" si="16"/>
        <v>-900</v>
      </c>
      <c r="J70" s="5">
        <f t="shared" si="16"/>
        <v>0</v>
      </c>
      <c r="K70" s="1"/>
      <c r="L70" s="1"/>
      <c r="M70" s="1"/>
      <c r="N70" s="1"/>
      <c r="O70" s="1"/>
    </row>
    <row r="71" spans="1:15">
      <c r="A71" s="1"/>
      <c r="B71" s="53" t="s">
        <v>0</v>
      </c>
      <c r="C71" s="125">
        <f>Herbegroting!C71</f>
        <v>3100</v>
      </c>
      <c r="D71" s="51">
        <f>SUM(D$66:D70)</f>
        <v>2632.87</v>
      </c>
      <c r="E71" s="124">
        <f>Herbegroting!D71</f>
        <v>3100</v>
      </c>
      <c r="F71" s="51">
        <f>SUM(F$66:F70)</f>
        <v>1934.75</v>
      </c>
      <c r="G71" s="123">
        <f>Herbegroting!E71</f>
        <v>0</v>
      </c>
      <c r="H71" s="122">
        <f>SUM(H$66:H70)</f>
        <v>0</v>
      </c>
      <c r="I71" s="88">
        <f t="shared" si="16"/>
        <v>0</v>
      </c>
      <c r="J71" s="87">
        <f t="shared" si="16"/>
        <v>698.11999999999989</v>
      </c>
      <c r="K71" s="1"/>
      <c r="L71" s="1"/>
      <c r="M71" s="1"/>
      <c r="N71" s="1"/>
      <c r="O71" s="1"/>
    </row>
    <row r="72" spans="1:15">
      <c r="A72" s="1"/>
      <c r="B72" s="18"/>
      <c r="C72" s="102"/>
      <c r="D72" s="17"/>
      <c r="E72" s="102"/>
      <c r="F72" s="17"/>
      <c r="G72" s="102"/>
      <c r="H72" s="17"/>
      <c r="I72" s="102"/>
      <c r="J72" s="17"/>
      <c r="K72" s="1"/>
      <c r="L72" s="1"/>
      <c r="M72" s="1"/>
      <c r="N72" s="1"/>
      <c r="O72" s="1"/>
    </row>
    <row r="73" spans="1:15">
      <c r="A73" s="1"/>
      <c r="B73" s="45" t="s">
        <v>48</v>
      </c>
      <c r="C73" s="120"/>
      <c r="D73" s="44"/>
      <c r="E73" s="120"/>
      <c r="F73" s="44"/>
      <c r="G73" s="120"/>
      <c r="H73" s="44"/>
      <c r="I73" s="120"/>
      <c r="J73" s="44"/>
      <c r="K73" s="1"/>
      <c r="L73" s="1"/>
      <c r="M73" s="1"/>
      <c r="N73" s="1"/>
      <c r="O73" s="1"/>
    </row>
    <row r="74" spans="1:15">
      <c r="A74" s="1"/>
      <c r="B74" s="13" t="s">
        <v>8</v>
      </c>
      <c r="C74" s="96" t="str">
        <f>Herbegroting!C74</f>
        <v>Inkomsten</v>
      </c>
      <c r="D74" s="10" t="s">
        <v>96</v>
      </c>
      <c r="E74" s="99" t="str">
        <f>Herbegroting!D74</f>
        <v>Uitgaven</v>
      </c>
      <c r="F74" s="10" t="s">
        <v>95</v>
      </c>
      <c r="G74" s="98" t="str">
        <f>Herbegroting!E74</f>
        <v>Bijdrage CSW</v>
      </c>
      <c r="H74" s="119" t="s">
        <v>94</v>
      </c>
      <c r="I74" s="96" t="s">
        <v>4</v>
      </c>
      <c r="J74" s="95" t="s">
        <v>93</v>
      </c>
      <c r="K74" s="1"/>
      <c r="L74" s="1"/>
      <c r="M74" s="1"/>
      <c r="N74" s="1"/>
      <c r="O74" s="1"/>
    </row>
    <row r="75" spans="1:15">
      <c r="A75" s="1"/>
      <c r="B75" s="9" t="s">
        <v>39</v>
      </c>
      <c r="C75" s="94">
        <f>Herbegroting!C75</f>
        <v>0</v>
      </c>
      <c r="D75" s="7">
        <v>0</v>
      </c>
      <c r="E75" s="92">
        <f>Herbegroting!D75</f>
        <v>4080</v>
      </c>
      <c r="F75" s="7">
        <v>1287.32</v>
      </c>
      <c r="G75" s="93">
        <f>Herbegroting!E75</f>
        <v>0</v>
      </c>
      <c r="H75" s="43">
        <v>0</v>
      </c>
      <c r="I75" s="94">
        <f t="shared" ref="I75:J77" si="17">C75-E75+G75</f>
        <v>-4080</v>
      </c>
      <c r="J75" s="5">
        <f t="shared" si="17"/>
        <v>-1287.32</v>
      </c>
      <c r="K75" s="1"/>
      <c r="L75" s="1"/>
      <c r="M75" s="1"/>
      <c r="N75" s="1"/>
      <c r="O75" s="1"/>
    </row>
    <row r="76" spans="1:15">
      <c r="A76" s="1"/>
      <c r="B76" s="49" t="s">
        <v>47</v>
      </c>
      <c r="C76" s="121">
        <f>Herbegroting!C76</f>
        <v>0</v>
      </c>
      <c r="D76" s="32">
        <v>0</v>
      </c>
      <c r="E76" s="112">
        <f>Herbegroting!D76</f>
        <v>0</v>
      </c>
      <c r="F76" s="32">
        <v>0</v>
      </c>
      <c r="G76" s="111">
        <f>Herbegroting!E76</f>
        <v>4080</v>
      </c>
      <c r="H76" s="47">
        <v>1020</v>
      </c>
      <c r="I76" s="121">
        <f t="shared" si="17"/>
        <v>4080</v>
      </c>
      <c r="J76" s="5">
        <f t="shared" si="17"/>
        <v>1020</v>
      </c>
      <c r="K76" s="1"/>
      <c r="L76" s="1"/>
      <c r="M76" s="1"/>
      <c r="N76" s="1"/>
      <c r="O76" s="1"/>
    </row>
    <row r="77" spans="1:15">
      <c r="A77" s="1"/>
      <c r="B77" s="40" t="s">
        <v>0</v>
      </c>
      <c r="C77" s="117">
        <f>Herbegroting!C77</f>
        <v>0</v>
      </c>
      <c r="D77" s="22">
        <f>SUM(D$75:D76)</f>
        <v>0</v>
      </c>
      <c r="E77" s="106">
        <f>Herbegroting!D77</f>
        <v>4080</v>
      </c>
      <c r="F77" s="22">
        <f>SUM(F$75:F76)</f>
        <v>1287.32</v>
      </c>
      <c r="G77" s="105">
        <f>Herbegroting!E77</f>
        <v>4080</v>
      </c>
      <c r="H77" s="38">
        <f>SUM(H$75:H76)</f>
        <v>1020</v>
      </c>
      <c r="I77" s="88">
        <f t="shared" si="17"/>
        <v>0</v>
      </c>
      <c r="J77" s="87">
        <f t="shared" si="17"/>
        <v>-267.31999999999994</v>
      </c>
      <c r="K77" s="1"/>
      <c r="L77" s="1"/>
      <c r="M77" s="1"/>
      <c r="N77" s="1"/>
      <c r="O77" s="1"/>
    </row>
    <row r="78" spans="1:15">
      <c r="A78" s="1"/>
      <c r="B78" s="18"/>
      <c r="C78" s="102"/>
      <c r="D78" s="17"/>
      <c r="E78" s="102"/>
      <c r="F78" s="17"/>
      <c r="G78" s="102"/>
      <c r="H78" s="17"/>
      <c r="I78" s="102"/>
      <c r="J78" s="17"/>
      <c r="K78" s="1"/>
      <c r="L78" s="1"/>
      <c r="M78" s="1"/>
      <c r="N78" s="1"/>
      <c r="O78" s="1"/>
    </row>
    <row r="79" spans="1:15">
      <c r="A79" s="1"/>
      <c r="B79" s="45" t="s">
        <v>46</v>
      </c>
      <c r="C79" s="120"/>
      <c r="D79" s="44"/>
      <c r="E79" s="120"/>
      <c r="F79" s="44"/>
      <c r="G79" s="120"/>
      <c r="H79" s="44"/>
      <c r="I79" s="120"/>
      <c r="J79" s="44"/>
      <c r="K79" s="1"/>
      <c r="L79" s="1"/>
      <c r="M79" s="1"/>
      <c r="N79" s="1"/>
      <c r="O79" s="1"/>
    </row>
    <row r="80" spans="1:15">
      <c r="A80" s="1"/>
      <c r="B80" s="13" t="s">
        <v>8</v>
      </c>
      <c r="C80" s="96" t="str">
        <f>Herbegroting!C80</f>
        <v>Inkomsten</v>
      </c>
      <c r="D80" s="10" t="s">
        <v>96</v>
      </c>
      <c r="E80" s="99" t="str">
        <f>Herbegroting!D80</f>
        <v>Uitgaven</v>
      </c>
      <c r="F80" s="10" t="s">
        <v>95</v>
      </c>
      <c r="G80" s="98" t="str">
        <f>Herbegroting!E80</f>
        <v>Bijdrage CSW</v>
      </c>
      <c r="H80" s="119" t="s">
        <v>94</v>
      </c>
      <c r="I80" s="96" t="s">
        <v>4</v>
      </c>
      <c r="J80" s="95" t="s">
        <v>93</v>
      </c>
      <c r="K80" s="1"/>
      <c r="L80" s="1"/>
      <c r="M80" s="1"/>
      <c r="N80" s="1"/>
      <c r="O80" s="1"/>
    </row>
    <row r="81" spans="1:15">
      <c r="A81" s="1"/>
      <c r="B81" s="9" t="s">
        <v>29</v>
      </c>
      <c r="C81" s="94">
        <f>Herbegroting!C81</f>
        <v>22750</v>
      </c>
      <c r="D81" s="7">
        <v>0</v>
      </c>
      <c r="E81" s="92">
        <f>Herbegroting!D81</f>
        <v>0</v>
      </c>
      <c r="F81" s="7">
        <v>0</v>
      </c>
      <c r="G81" s="93">
        <f>Herbegroting!E81</f>
        <v>0</v>
      </c>
      <c r="H81" s="43">
        <v>0</v>
      </c>
      <c r="I81" s="94">
        <f t="shared" ref="I81:J83" si="18">C81-E81+G81</f>
        <v>22750</v>
      </c>
      <c r="J81" s="5">
        <f t="shared" si="18"/>
        <v>0</v>
      </c>
      <c r="K81" s="1"/>
      <c r="L81" s="1"/>
      <c r="M81" s="1"/>
      <c r="N81" s="1"/>
      <c r="O81" s="1"/>
    </row>
    <row r="82" spans="1:15">
      <c r="A82" s="1"/>
      <c r="B82" s="9" t="s">
        <v>43</v>
      </c>
      <c r="C82" s="94">
        <f>Herbegroting!C82</f>
        <v>0</v>
      </c>
      <c r="D82" s="7">
        <v>0</v>
      </c>
      <c r="E82" s="92">
        <f>Herbegroting!D82</f>
        <v>23050</v>
      </c>
      <c r="F82" s="7">
        <v>0</v>
      </c>
      <c r="G82" s="107">
        <f>Herbegroting!E82</f>
        <v>0</v>
      </c>
      <c r="H82" s="43">
        <v>0</v>
      </c>
      <c r="I82" s="94">
        <f t="shared" si="18"/>
        <v>-23050</v>
      </c>
      <c r="J82" s="5">
        <f t="shared" si="18"/>
        <v>0</v>
      </c>
      <c r="K82" s="1"/>
      <c r="L82" s="1"/>
      <c r="M82" s="1"/>
      <c r="N82" s="1"/>
      <c r="O82" s="1"/>
    </row>
    <row r="83" spans="1:15">
      <c r="A83" s="1"/>
      <c r="B83" s="4" t="s">
        <v>0</v>
      </c>
      <c r="C83" s="88">
        <f>Herbegroting!C83</f>
        <v>22750</v>
      </c>
      <c r="D83" s="3">
        <f>SUM(D$81:D82)</f>
        <v>0</v>
      </c>
      <c r="E83" s="91">
        <f>Herbegroting!D83</f>
        <v>23050</v>
      </c>
      <c r="F83" s="3">
        <f>SUM(F$81:F82)</f>
        <v>0</v>
      </c>
      <c r="G83" s="105">
        <f>Herbegroting!E83</f>
        <v>0</v>
      </c>
      <c r="H83" s="89">
        <f>SUM(H$81:H82)</f>
        <v>0</v>
      </c>
      <c r="I83" s="88">
        <f t="shared" si="18"/>
        <v>-300</v>
      </c>
      <c r="J83" s="87">
        <f t="shared" si="18"/>
        <v>0</v>
      </c>
      <c r="K83" s="1"/>
      <c r="L83" s="1"/>
      <c r="M83" s="1"/>
      <c r="N83" s="1"/>
      <c r="O83" s="1"/>
    </row>
    <row r="84" spans="1:15">
      <c r="A84" s="1"/>
      <c r="B84" s="18"/>
      <c r="C84" s="102"/>
      <c r="D84" s="17"/>
      <c r="E84" s="102"/>
      <c r="F84" s="17"/>
      <c r="G84" s="102"/>
      <c r="H84" s="17"/>
      <c r="I84" s="102"/>
      <c r="J84" s="17"/>
      <c r="K84" s="1"/>
      <c r="L84" s="1"/>
      <c r="M84" s="1"/>
      <c r="N84" s="1"/>
      <c r="O84" s="1"/>
    </row>
    <row r="85" spans="1:15">
      <c r="A85" s="1"/>
      <c r="B85" s="45" t="s">
        <v>45</v>
      </c>
      <c r="C85" s="120"/>
      <c r="D85" s="44"/>
      <c r="E85" s="120"/>
      <c r="F85" s="44"/>
      <c r="G85" s="120"/>
      <c r="H85" s="44"/>
      <c r="I85" s="120"/>
      <c r="J85" s="44"/>
      <c r="K85" s="1"/>
      <c r="L85" s="1"/>
      <c r="M85" s="1"/>
      <c r="N85" s="1"/>
      <c r="O85" s="1"/>
    </row>
    <row r="86" spans="1:15">
      <c r="A86" s="1"/>
      <c r="B86" s="13" t="s">
        <v>8</v>
      </c>
      <c r="C86" s="96" t="str">
        <f>Herbegroting!C86</f>
        <v>Inkomsten</v>
      </c>
      <c r="D86" s="10" t="s">
        <v>96</v>
      </c>
      <c r="E86" s="99" t="str">
        <f>Herbegroting!D86</f>
        <v>Uitgaven</v>
      </c>
      <c r="F86" s="10" t="s">
        <v>95</v>
      </c>
      <c r="G86" s="98" t="str">
        <f>Herbegroting!E86</f>
        <v>Bijdrage CSW</v>
      </c>
      <c r="H86" s="119" t="s">
        <v>94</v>
      </c>
      <c r="I86" s="96" t="s">
        <v>4</v>
      </c>
      <c r="J86" s="95" t="s">
        <v>93</v>
      </c>
      <c r="K86" s="1"/>
      <c r="L86" s="1"/>
      <c r="M86" s="1"/>
      <c r="N86" s="1"/>
      <c r="O86" s="1"/>
    </row>
    <row r="87" spans="1:15">
      <c r="A87" s="1"/>
      <c r="B87" s="9" t="s">
        <v>29</v>
      </c>
      <c r="C87" s="94">
        <f>Herbegroting!C87</f>
        <v>15750</v>
      </c>
      <c r="D87" s="7">
        <v>10238</v>
      </c>
      <c r="E87" s="92">
        <f>Herbegroting!D87</f>
        <v>0</v>
      </c>
      <c r="F87" s="7">
        <v>0</v>
      </c>
      <c r="G87" s="93">
        <f>Herbegroting!E87</f>
        <v>0</v>
      </c>
      <c r="H87" s="43">
        <v>300</v>
      </c>
      <c r="I87" s="94">
        <f t="shared" ref="I87:J89" si="19">C87-E87+G87</f>
        <v>15750</v>
      </c>
      <c r="J87" s="5">
        <f t="shared" si="19"/>
        <v>10538</v>
      </c>
      <c r="K87" s="1"/>
      <c r="L87" s="1"/>
      <c r="M87" s="1"/>
      <c r="N87" s="1"/>
      <c r="O87" s="1"/>
    </row>
    <row r="88" spans="1:15">
      <c r="A88" s="1"/>
      <c r="B88" s="9" t="s">
        <v>43</v>
      </c>
      <c r="C88" s="94">
        <f>Herbegroting!C88</f>
        <v>0</v>
      </c>
      <c r="D88" s="7">
        <v>0</v>
      </c>
      <c r="E88" s="92">
        <f>Herbegroting!D88</f>
        <v>16050</v>
      </c>
      <c r="F88" s="7">
        <v>0</v>
      </c>
      <c r="G88" s="107">
        <f>Herbegroting!E88</f>
        <v>300</v>
      </c>
      <c r="H88" s="43">
        <v>0</v>
      </c>
      <c r="I88" s="94">
        <f t="shared" si="19"/>
        <v>-15750</v>
      </c>
      <c r="J88" s="5">
        <f t="shared" si="19"/>
        <v>0</v>
      </c>
      <c r="K88" s="1"/>
      <c r="L88" s="1"/>
      <c r="M88" s="1"/>
      <c r="N88" s="1"/>
      <c r="O88" s="1"/>
    </row>
    <row r="89" spans="1:15">
      <c r="A89" s="1"/>
      <c r="B89" s="4" t="s">
        <v>0</v>
      </c>
      <c r="C89" s="88">
        <f>Herbegroting!C89</f>
        <v>15750</v>
      </c>
      <c r="D89" s="3">
        <f>SUM(D$87:D88)</f>
        <v>10238</v>
      </c>
      <c r="E89" s="91">
        <f>Herbegroting!D89</f>
        <v>16050</v>
      </c>
      <c r="F89" s="3">
        <f>SUM(F$87:F88)</f>
        <v>0</v>
      </c>
      <c r="G89" s="105">
        <f>Herbegroting!E89</f>
        <v>300</v>
      </c>
      <c r="H89" s="89">
        <f>SUM(H$87:H88)</f>
        <v>300</v>
      </c>
      <c r="I89" s="88">
        <f t="shared" si="19"/>
        <v>0</v>
      </c>
      <c r="J89" s="87">
        <f t="shared" si="19"/>
        <v>10538</v>
      </c>
      <c r="K89" s="1"/>
      <c r="L89" s="1"/>
      <c r="M89" s="1"/>
      <c r="N89" s="1"/>
      <c r="O89" s="1"/>
    </row>
    <row r="90" spans="1:15">
      <c r="A90" s="1"/>
      <c r="B90" s="18"/>
      <c r="C90" s="102"/>
      <c r="D90" s="17"/>
      <c r="E90" s="102"/>
      <c r="F90" s="17"/>
      <c r="G90" s="102"/>
      <c r="H90" s="17"/>
      <c r="I90" s="102"/>
      <c r="J90" s="17"/>
      <c r="K90" s="1"/>
      <c r="L90" s="1"/>
      <c r="M90" s="1"/>
      <c r="N90" s="1"/>
      <c r="O90" s="1"/>
    </row>
    <row r="91" spans="1:15">
      <c r="A91" s="1"/>
      <c r="B91" s="45" t="s">
        <v>44</v>
      </c>
      <c r="C91" s="120"/>
      <c r="D91" s="44"/>
      <c r="E91" s="120"/>
      <c r="F91" s="44"/>
      <c r="G91" s="120"/>
      <c r="H91" s="44"/>
      <c r="I91" s="120"/>
      <c r="J91" s="44"/>
      <c r="K91" s="1"/>
      <c r="L91" s="1"/>
      <c r="M91" s="1"/>
      <c r="N91" s="1"/>
      <c r="O91" s="1"/>
    </row>
    <row r="92" spans="1:15">
      <c r="A92" s="1"/>
      <c r="B92" s="13" t="s">
        <v>8</v>
      </c>
      <c r="C92" s="96" t="str">
        <f>Herbegroting!C92</f>
        <v>Inkomsten</v>
      </c>
      <c r="D92" s="10" t="s">
        <v>96</v>
      </c>
      <c r="E92" s="99" t="str">
        <f>Herbegroting!D92</f>
        <v>Uitgaven</v>
      </c>
      <c r="F92" s="10" t="s">
        <v>95</v>
      </c>
      <c r="G92" s="98" t="str">
        <f>Herbegroting!E92</f>
        <v>Bijdrage CSW</v>
      </c>
      <c r="H92" s="119" t="s">
        <v>94</v>
      </c>
      <c r="I92" s="96" t="s">
        <v>4</v>
      </c>
      <c r="J92" s="95" t="s">
        <v>93</v>
      </c>
      <c r="K92" s="1"/>
      <c r="L92" s="1"/>
      <c r="M92" s="1"/>
      <c r="N92" s="1"/>
      <c r="O92" s="1"/>
    </row>
    <row r="93" spans="1:15">
      <c r="A93" s="1"/>
      <c r="B93" s="9" t="s">
        <v>29</v>
      </c>
      <c r="C93" s="94">
        <f>Herbegroting!C93</f>
        <v>8400</v>
      </c>
      <c r="D93" s="7">
        <v>5280</v>
      </c>
      <c r="E93" s="92">
        <f>Herbegroting!D93</f>
        <v>0</v>
      </c>
      <c r="F93" s="7">
        <v>0</v>
      </c>
      <c r="G93" s="93">
        <f>Herbegroting!E93</f>
        <v>0</v>
      </c>
      <c r="H93" s="43">
        <v>300</v>
      </c>
      <c r="I93" s="94">
        <f t="shared" ref="I93:J95" si="20">C93-E93+G93</f>
        <v>8400</v>
      </c>
      <c r="J93" s="5">
        <f t="shared" si="20"/>
        <v>5580</v>
      </c>
      <c r="K93" s="1"/>
      <c r="L93" s="1"/>
      <c r="M93" s="1"/>
      <c r="N93" s="1"/>
      <c r="O93" s="1"/>
    </row>
    <row r="94" spans="1:15">
      <c r="A94" s="1"/>
      <c r="B94" s="13" t="s">
        <v>43</v>
      </c>
      <c r="C94" s="118">
        <f>Herbegroting!C94</f>
        <v>0</v>
      </c>
      <c r="D94" s="10">
        <v>0</v>
      </c>
      <c r="E94" s="108">
        <f>Herbegroting!D94</f>
        <v>8700</v>
      </c>
      <c r="F94" s="10">
        <v>6296.8</v>
      </c>
      <c r="G94" s="107">
        <f>Herbegroting!E94</f>
        <v>300</v>
      </c>
      <c r="H94" s="43">
        <v>0</v>
      </c>
      <c r="I94" s="94">
        <f t="shared" si="20"/>
        <v>-8400</v>
      </c>
      <c r="J94" s="5">
        <f t="shared" si="20"/>
        <v>-6296.8</v>
      </c>
      <c r="K94" s="1"/>
      <c r="L94" s="1"/>
      <c r="M94" s="1"/>
      <c r="N94" s="1"/>
      <c r="O94" s="1"/>
    </row>
    <row r="95" spans="1:15">
      <c r="A95" s="1"/>
      <c r="B95" s="40" t="s">
        <v>0</v>
      </c>
      <c r="C95" s="117">
        <f>Herbegroting!C95</f>
        <v>8400</v>
      </c>
      <c r="D95" s="22">
        <f>SUM(D$93:D94)</f>
        <v>5280</v>
      </c>
      <c r="E95" s="106">
        <f>Herbegroting!D95</f>
        <v>8700</v>
      </c>
      <c r="F95" s="22">
        <f>SUM(F$93:F94)</f>
        <v>6296.8</v>
      </c>
      <c r="G95" s="105">
        <f>Herbegroting!E95</f>
        <v>300</v>
      </c>
      <c r="H95" s="104">
        <f>SUM(H$93:H94)</f>
        <v>300</v>
      </c>
      <c r="I95" s="103">
        <f t="shared" si="20"/>
        <v>0</v>
      </c>
      <c r="J95" s="87">
        <f t="shared" si="20"/>
        <v>-716.80000000000018</v>
      </c>
      <c r="K95" s="1"/>
      <c r="L95" s="1"/>
      <c r="M95" s="1"/>
      <c r="N95" s="1"/>
      <c r="O95" s="1"/>
    </row>
    <row r="96" spans="1:15">
      <c r="A96" s="1"/>
      <c r="B96" s="18"/>
      <c r="C96" s="102"/>
      <c r="D96" s="17"/>
      <c r="E96" s="102"/>
      <c r="F96" s="17"/>
      <c r="G96" s="102"/>
      <c r="H96" s="17"/>
      <c r="I96" s="102"/>
      <c r="J96" s="17"/>
      <c r="K96" s="1"/>
      <c r="L96" s="1"/>
      <c r="M96" s="1"/>
      <c r="N96" s="1"/>
      <c r="O96" s="1"/>
    </row>
    <row r="97" spans="1:15">
      <c r="A97" s="1"/>
      <c r="B97" s="45" t="s">
        <v>42</v>
      </c>
      <c r="C97" s="120"/>
      <c r="D97" s="44"/>
      <c r="E97" s="120"/>
      <c r="F97" s="44"/>
      <c r="G97" s="120"/>
      <c r="H97" s="44"/>
      <c r="I97" s="120"/>
      <c r="J97" s="44"/>
      <c r="K97" s="1"/>
      <c r="L97" s="1"/>
      <c r="M97" s="1"/>
      <c r="N97" s="1"/>
      <c r="O97" s="1"/>
    </row>
    <row r="98" spans="1:15">
      <c r="A98" s="1"/>
      <c r="B98" s="13" t="s">
        <v>8</v>
      </c>
      <c r="C98" s="96" t="str">
        <f>Herbegroting!C98</f>
        <v>Inkomsten</v>
      </c>
      <c r="D98" s="10" t="s">
        <v>96</v>
      </c>
      <c r="E98" s="99" t="str">
        <f>Herbegroting!D98</f>
        <v>Uitgaven</v>
      </c>
      <c r="F98" s="10" t="s">
        <v>95</v>
      </c>
      <c r="G98" s="98" t="str">
        <f>Herbegroting!E98</f>
        <v>Bijdrage CSW</v>
      </c>
      <c r="H98" s="119" t="s">
        <v>94</v>
      </c>
      <c r="I98" s="96" t="s">
        <v>4</v>
      </c>
      <c r="J98" s="95" t="s">
        <v>93</v>
      </c>
      <c r="K98" s="1"/>
      <c r="L98" s="1"/>
      <c r="M98" s="1"/>
      <c r="N98" s="1"/>
      <c r="O98" s="1"/>
    </row>
    <row r="99" spans="1:15">
      <c r="A99" s="1"/>
      <c r="B99" s="9" t="s">
        <v>41</v>
      </c>
      <c r="C99" s="94">
        <f>Herbegroting!C99</f>
        <v>0</v>
      </c>
      <c r="D99" s="7">
        <v>0</v>
      </c>
      <c r="E99" s="92">
        <f>Herbegroting!D99</f>
        <v>0</v>
      </c>
      <c r="F99" s="7">
        <v>0</v>
      </c>
      <c r="G99" s="93">
        <f>Herbegroting!E99</f>
        <v>0</v>
      </c>
      <c r="H99" s="43">
        <v>0</v>
      </c>
      <c r="I99" s="94">
        <f t="shared" ref="I99:J101" si="21">C99-E99+G99</f>
        <v>0</v>
      </c>
      <c r="J99" s="5">
        <f t="shared" si="21"/>
        <v>0</v>
      </c>
      <c r="K99" s="1"/>
      <c r="L99" s="1"/>
      <c r="M99" s="1"/>
      <c r="N99" s="1"/>
      <c r="O99" s="1"/>
    </row>
    <row r="100" spans="1:15">
      <c r="A100" s="1"/>
      <c r="B100" s="13"/>
      <c r="C100" s="118">
        <f>Herbegroting!C100</f>
        <v>0</v>
      </c>
      <c r="D100" s="10">
        <v>0</v>
      </c>
      <c r="E100" s="108">
        <f>Herbegroting!D100</f>
        <v>0</v>
      </c>
      <c r="F100" s="10">
        <v>0</v>
      </c>
      <c r="G100" s="107">
        <f>Herbegroting!E100</f>
        <v>0</v>
      </c>
      <c r="H100" s="43">
        <v>0</v>
      </c>
      <c r="I100" s="94">
        <f t="shared" si="21"/>
        <v>0</v>
      </c>
      <c r="J100" s="5">
        <f t="shared" si="21"/>
        <v>0</v>
      </c>
      <c r="K100" s="1"/>
      <c r="L100" s="1"/>
      <c r="M100" s="1"/>
      <c r="N100" s="1"/>
      <c r="O100" s="1"/>
    </row>
    <row r="101" spans="1:15">
      <c r="A101" s="1"/>
      <c r="B101" s="40" t="s">
        <v>0</v>
      </c>
      <c r="C101" s="117">
        <f>Herbegroting!C101</f>
        <v>0</v>
      </c>
      <c r="D101" s="22">
        <f>SUM(D$99:D100)</f>
        <v>0</v>
      </c>
      <c r="E101" s="106">
        <f>Herbegroting!D101</f>
        <v>0</v>
      </c>
      <c r="F101" s="22">
        <f>SUM(F$99:F100)</f>
        <v>0</v>
      </c>
      <c r="G101" s="105">
        <f>Herbegroting!E101</f>
        <v>0</v>
      </c>
      <c r="H101" s="104">
        <f>SUM(H$99:H100)</f>
        <v>0</v>
      </c>
      <c r="I101" s="103">
        <f t="shared" si="21"/>
        <v>0</v>
      </c>
      <c r="J101" s="87">
        <f t="shared" si="21"/>
        <v>0</v>
      </c>
      <c r="K101" s="1"/>
      <c r="L101" s="1"/>
      <c r="M101" s="1"/>
      <c r="N101" s="1"/>
      <c r="O101" s="1"/>
    </row>
    <row r="102" spans="1:15">
      <c r="A102" s="1"/>
      <c r="B102" s="18"/>
      <c r="C102" s="102"/>
      <c r="D102" s="17"/>
      <c r="E102" s="102"/>
      <c r="F102" s="17"/>
      <c r="G102" s="102"/>
      <c r="H102" s="17"/>
      <c r="I102" s="102"/>
      <c r="J102" s="17"/>
      <c r="K102" s="1"/>
      <c r="L102" s="1"/>
      <c r="M102" s="1"/>
      <c r="N102" s="1"/>
      <c r="O102" s="1"/>
    </row>
    <row r="103" spans="1:15">
      <c r="A103" s="1"/>
      <c r="B103" s="18"/>
      <c r="C103" s="102"/>
      <c r="D103" s="17"/>
      <c r="E103" s="102"/>
      <c r="F103" s="17"/>
      <c r="G103" s="102"/>
      <c r="H103" s="17"/>
      <c r="I103" s="102"/>
      <c r="J103" s="17"/>
      <c r="K103" s="1"/>
      <c r="L103" s="1"/>
      <c r="M103" s="1"/>
      <c r="N103" s="1"/>
      <c r="O103" s="1"/>
    </row>
    <row r="104" spans="1:15">
      <c r="A104" s="1"/>
      <c r="B104" s="18"/>
      <c r="C104" s="102"/>
      <c r="D104" s="17"/>
      <c r="E104" s="102"/>
      <c r="F104" s="17"/>
      <c r="G104" s="102"/>
      <c r="H104" s="17"/>
      <c r="I104" s="102"/>
      <c r="J104" s="17"/>
      <c r="K104" s="1"/>
      <c r="L104" s="1"/>
      <c r="M104" s="1"/>
      <c r="N104" s="1"/>
      <c r="O104" s="1"/>
    </row>
    <row r="105" spans="1:15">
      <c r="A105" s="1"/>
      <c r="B105" s="37" t="s">
        <v>40</v>
      </c>
      <c r="C105" s="116"/>
      <c r="D105" s="7"/>
      <c r="E105" s="102"/>
      <c r="F105" s="17"/>
      <c r="G105" s="102"/>
      <c r="H105" s="17"/>
      <c r="I105" s="102"/>
      <c r="J105" s="17"/>
      <c r="K105" s="1"/>
      <c r="L105" s="1"/>
      <c r="M105" s="1"/>
      <c r="N105" s="1"/>
      <c r="O105" s="1"/>
    </row>
    <row r="106" spans="1:15">
      <c r="A106" s="1"/>
      <c r="B106" s="18"/>
      <c r="C106" s="102"/>
      <c r="D106" s="17"/>
      <c r="E106" s="102"/>
      <c r="F106" s="17"/>
      <c r="G106" s="102"/>
      <c r="H106" s="17"/>
      <c r="I106" s="102"/>
      <c r="J106" s="17"/>
      <c r="K106" s="1"/>
      <c r="L106" s="1"/>
      <c r="M106" s="1"/>
      <c r="N106" s="1"/>
      <c r="O106" s="1"/>
    </row>
    <row r="107" spans="1:15">
      <c r="A107" s="1"/>
      <c r="B107" s="16" t="s">
        <v>135</v>
      </c>
      <c r="C107" s="100"/>
      <c r="D107" s="14"/>
      <c r="E107" s="100"/>
      <c r="F107" s="14"/>
      <c r="G107" s="100"/>
      <c r="H107" s="14"/>
      <c r="I107" s="100"/>
      <c r="J107" s="14"/>
      <c r="K107" s="1"/>
      <c r="L107" s="1"/>
      <c r="M107" s="1"/>
      <c r="N107" s="1"/>
      <c r="O107" s="1"/>
    </row>
    <row r="108" spans="1:15">
      <c r="A108" s="1"/>
      <c r="B108" s="24" t="s">
        <v>8</v>
      </c>
      <c r="C108" s="99" t="str">
        <f>Herbegroting!C108</f>
        <v>Inkomsten</v>
      </c>
      <c r="D108" s="10" t="s">
        <v>96</v>
      </c>
      <c r="E108" s="99" t="str">
        <f>Herbegroting!D108</f>
        <v>Uitgaven</v>
      </c>
      <c r="F108" s="10" t="s">
        <v>95</v>
      </c>
      <c r="G108" s="98" t="str">
        <f>Herbegroting!E108</f>
        <v>Bijdrage CSW</v>
      </c>
      <c r="H108" s="97" t="s">
        <v>94</v>
      </c>
      <c r="I108" s="96" t="s">
        <v>4</v>
      </c>
      <c r="J108" s="95" t="s">
        <v>93</v>
      </c>
      <c r="K108" s="1"/>
      <c r="L108" s="1"/>
      <c r="M108" s="1"/>
      <c r="N108" s="1"/>
      <c r="O108" s="1"/>
    </row>
    <row r="109" spans="1:15">
      <c r="A109" s="1"/>
      <c r="B109" s="36" t="s">
        <v>39</v>
      </c>
      <c r="C109" s="115">
        <f>Herbegroting!C109</f>
        <v>0</v>
      </c>
      <c r="D109" s="35">
        <v>2091.1999999999998</v>
      </c>
      <c r="E109" s="115">
        <f>Herbegroting!D109</f>
        <v>1750</v>
      </c>
      <c r="F109" s="35">
        <v>2091.17</v>
      </c>
      <c r="G109" s="114">
        <f>Herbegroting!E109</f>
        <v>0</v>
      </c>
      <c r="H109" s="6">
        <v>0</v>
      </c>
      <c r="I109" s="92">
        <f>C109-E109+G109</f>
        <v>-1750</v>
      </c>
      <c r="J109" s="113">
        <f>D109-F109+H109</f>
        <v>2.9999999999745341E-2</v>
      </c>
      <c r="K109" s="1"/>
      <c r="L109" s="1"/>
      <c r="M109" s="1"/>
      <c r="N109" s="1"/>
      <c r="O109" s="1"/>
    </row>
    <row r="110" spans="1:15">
      <c r="A110" s="1"/>
      <c r="B110" s="33"/>
      <c r="C110" s="112">
        <f>Herbegroting!C110</f>
        <v>0</v>
      </c>
      <c r="D110" s="32">
        <v>0</v>
      </c>
      <c r="E110" s="112">
        <f>Herbegroting!D110</f>
        <v>0</v>
      </c>
      <c r="F110" s="32">
        <v>0</v>
      </c>
      <c r="G110" s="111">
        <f>Herbegroting!E110</f>
        <v>0</v>
      </c>
      <c r="H110" s="6">
        <v>0</v>
      </c>
      <c r="I110" s="92">
        <f>C110-E110+G110</f>
        <v>0</v>
      </c>
      <c r="J110" s="5">
        <f>D110-F110+H110</f>
        <v>0</v>
      </c>
      <c r="K110" s="1"/>
      <c r="L110" s="1"/>
      <c r="M110" s="1"/>
      <c r="N110" s="1"/>
      <c r="O110" s="1"/>
    </row>
    <row r="111" spans="1:15">
      <c r="A111" s="1"/>
      <c r="B111" s="23" t="s">
        <v>0</v>
      </c>
      <c r="C111" s="106">
        <f>Herbegroting!C111</f>
        <v>0</v>
      </c>
      <c r="D111" s="22">
        <f>SUM(D$109:D110)</f>
        <v>2091.1999999999998</v>
      </c>
      <c r="E111" s="106">
        <f>Herbegroting!D111</f>
        <v>1750</v>
      </c>
      <c r="F111" s="22">
        <f>SUM(F$109:F110)</f>
        <v>2091.17</v>
      </c>
      <c r="G111" s="105">
        <f>Herbegroting!E111</f>
        <v>0</v>
      </c>
      <c r="H111" s="104">
        <f>SUM(H$109:H110)</f>
        <v>0</v>
      </c>
      <c r="I111" s="103">
        <f>SUM(I$109:I110)</f>
        <v>-1750</v>
      </c>
      <c r="J111" s="87">
        <f>D111-F111+H111</f>
        <v>2.9999999999745341E-2</v>
      </c>
      <c r="K111" s="1"/>
      <c r="L111" s="1"/>
      <c r="M111" s="1"/>
      <c r="N111" s="1"/>
      <c r="O111" s="1"/>
    </row>
    <row r="112" spans="1:15">
      <c r="A112" s="1"/>
      <c r="B112" s="18"/>
      <c r="C112" s="102"/>
      <c r="D112" s="17"/>
      <c r="E112" s="102"/>
      <c r="F112" s="17"/>
      <c r="G112" s="110"/>
      <c r="H112" s="28"/>
      <c r="I112" s="102"/>
      <c r="J112" s="17"/>
      <c r="K112" s="1"/>
      <c r="L112" s="1"/>
      <c r="M112" s="1"/>
      <c r="N112" s="1"/>
      <c r="O112" s="1"/>
    </row>
    <row r="113" spans="1:15">
      <c r="A113" s="1"/>
      <c r="B113" s="16" t="s">
        <v>38</v>
      </c>
      <c r="C113" s="100"/>
      <c r="D113" s="14"/>
      <c r="E113" s="100"/>
      <c r="F113" s="14"/>
      <c r="G113" s="101"/>
      <c r="H113" s="15"/>
      <c r="I113" s="100"/>
      <c r="J113" s="14"/>
      <c r="K113" s="1"/>
      <c r="L113" s="1"/>
      <c r="M113" s="1"/>
      <c r="N113" s="1"/>
      <c r="O113" s="1"/>
    </row>
    <row r="114" spans="1:15">
      <c r="A114" s="1"/>
      <c r="B114" s="24" t="s">
        <v>8</v>
      </c>
      <c r="C114" s="99" t="str">
        <f>Herbegroting!C114</f>
        <v>Inkomsten</v>
      </c>
      <c r="D114" s="10" t="s">
        <v>96</v>
      </c>
      <c r="E114" s="99" t="str">
        <f>Herbegroting!D114</f>
        <v>Uitgaven</v>
      </c>
      <c r="F114" s="10" t="s">
        <v>95</v>
      </c>
      <c r="G114" s="98" t="str">
        <f>Herbegroting!E114</f>
        <v>Bijdrage CSW</v>
      </c>
      <c r="H114" s="97" t="s">
        <v>94</v>
      </c>
      <c r="I114" s="96" t="s">
        <v>4</v>
      </c>
      <c r="J114" s="95" t="s">
        <v>93</v>
      </c>
      <c r="K114" s="1"/>
      <c r="L114" s="1"/>
      <c r="M114" s="1"/>
      <c r="N114" s="1"/>
      <c r="O114" s="1"/>
    </row>
    <row r="115" spans="1:15">
      <c r="A115" s="1"/>
      <c r="B115" s="30" t="s">
        <v>37</v>
      </c>
      <c r="C115" s="92">
        <f>Herbegroting!C115</f>
        <v>0</v>
      </c>
      <c r="D115" s="7">
        <v>150</v>
      </c>
      <c r="E115" s="92">
        <f>Herbegroting!D115</f>
        <v>175</v>
      </c>
      <c r="F115" s="7">
        <v>252.08</v>
      </c>
      <c r="G115" s="93">
        <f>Herbegroting!E115</f>
        <v>0</v>
      </c>
      <c r="H115" s="6">
        <v>0</v>
      </c>
      <c r="I115" s="92">
        <f t="shared" ref="I115:J121" si="22">C115-E115+G115</f>
        <v>-175</v>
      </c>
      <c r="J115" s="5">
        <f t="shared" si="22"/>
        <v>-102.08000000000001</v>
      </c>
      <c r="K115" s="1"/>
      <c r="L115" s="1"/>
      <c r="M115" s="1"/>
      <c r="N115" s="1"/>
      <c r="O115" s="1"/>
    </row>
    <row r="116" spans="1:15">
      <c r="A116" s="1"/>
      <c r="B116" s="25" t="s">
        <v>36</v>
      </c>
      <c r="C116" s="92">
        <f>Herbegroting!C116</f>
        <v>0</v>
      </c>
      <c r="D116" s="29">
        <v>0</v>
      </c>
      <c r="E116" s="92">
        <f>Herbegroting!D116</f>
        <v>175</v>
      </c>
      <c r="F116" s="7">
        <v>0</v>
      </c>
      <c r="G116" s="93">
        <f>Herbegroting!E116</f>
        <v>0</v>
      </c>
      <c r="H116" s="6">
        <v>0</v>
      </c>
      <c r="I116" s="92">
        <f t="shared" si="22"/>
        <v>-175</v>
      </c>
      <c r="J116" s="5">
        <f t="shared" si="22"/>
        <v>0</v>
      </c>
      <c r="K116" s="1"/>
      <c r="L116" s="1"/>
      <c r="M116" s="1"/>
      <c r="N116" s="1"/>
      <c r="O116" s="1"/>
    </row>
    <row r="117" spans="1:15">
      <c r="A117" s="1"/>
      <c r="B117" s="25" t="s">
        <v>35</v>
      </c>
      <c r="C117" s="92">
        <f>Herbegroting!C117</f>
        <v>200</v>
      </c>
      <c r="D117" s="7">
        <v>0</v>
      </c>
      <c r="E117" s="92">
        <f>Herbegroting!D117</f>
        <v>375</v>
      </c>
      <c r="F117" s="7">
        <v>0</v>
      </c>
      <c r="G117" s="93">
        <f>Herbegroting!E117</f>
        <v>0</v>
      </c>
      <c r="H117" s="6">
        <v>0</v>
      </c>
      <c r="I117" s="92">
        <f t="shared" si="22"/>
        <v>-175</v>
      </c>
      <c r="J117" s="5">
        <f t="shared" si="22"/>
        <v>0</v>
      </c>
      <c r="K117" s="1"/>
      <c r="L117" s="1"/>
      <c r="M117" s="1"/>
      <c r="N117" s="1"/>
      <c r="O117" s="1"/>
    </row>
    <row r="118" spans="1:15">
      <c r="A118" s="1"/>
      <c r="B118" s="25" t="s">
        <v>34</v>
      </c>
      <c r="C118" s="92">
        <f>Herbegroting!C118</f>
        <v>0</v>
      </c>
      <c r="D118" s="7">
        <v>225</v>
      </c>
      <c r="E118" s="92">
        <f>Herbegroting!D118</f>
        <v>200</v>
      </c>
      <c r="F118" s="7">
        <v>400</v>
      </c>
      <c r="G118" s="93">
        <f>Herbegroting!E118</f>
        <v>0</v>
      </c>
      <c r="H118" s="6">
        <v>0</v>
      </c>
      <c r="I118" s="92">
        <f t="shared" si="22"/>
        <v>-200</v>
      </c>
      <c r="J118" s="5">
        <f t="shared" si="22"/>
        <v>-175</v>
      </c>
      <c r="K118" s="1"/>
      <c r="L118" s="1"/>
      <c r="M118" s="1"/>
      <c r="N118" s="1"/>
      <c r="O118" s="1"/>
    </row>
    <row r="119" spans="1:15">
      <c r="A119" s="1"/>
      <c r="B119" s="25" t="s">
        <v>33</v>
      </c>
      <c r="C119" s="92">
        <f>Herbegroting!C119</f>
        <v>0</v>
      </c>
      <c r="D119" s="7">
        <v>0</v>
      </c>
      <c r="E119" s="92">
        <f>Herbegroting!D119</f>
        <v>200</v>
      </c>
      <c r="F119" s="7">
        <v>0</v>
      </c>
      <c r="G119" s="93">
        <f>Herbegroting!E119</f>
        <v>0</v>
      </c>
      <c r="H119" s="6">
        <v>0</v>
      </c>
      <c r="I119" s="92">
        <f t="shared" si="22"/>
        <v>-200</v>
      </c>
      <c r="J119" s="5">
        <f t="shared" si="22"/>
        <v>0</v>
      </c>
      <c r="K119" s="1"/>
      <c r="L119" s="1"/>
      <c r="M119" s="1"/>
      <c r="N119" s="1"/>
      <c r="O119" s="1"/>
    </row>
    <row r="120" spans="1:15">
      <c r="A120" s="1"/>
      <c r="B120" s="25" t="s">
        <v>32</v>
      </c>
      <c r="C120" s="92">
        <f>Herbegroting!C120</f>
        <v>0</v>
      </c>
      <c r="D120" s="7">
        <v>0</v>
      </c>
      <c r="E120" s="92">
        <f>Herbegroting!D120</f>
        <v>200</v>
      </c>
      <c r="F120" s="7">
        <v>0</v>
      </c>
      <c r="G120" s="93">
        <f>Herbegroting!E120</f>
        <v>0</v>
      </c>
      <c r="H120" s="6">
        <v>0</v>
      </c>
      <c r="I120" s="92">
        <f t="shared" si="22"/>
        <v>-200</v>
      </c>
      <c r="J120" s="5">
        <f t="shared" si="22"/>
        <v>0</v>
      </c>
      <c r="K120" s="1"/>
      <c r="L120" s="1"/>
      <c r="M120" s="1"/>
      <c r="N120" s="1"/>
      <c r="O120" s="1"/>
    </row>
    <row r="121" spans="1:15">
      <c r="A121" s="1"/>
      <c r="B121" s="27" t="s">
        <v>0</v>
      </c>
      <c r="C121" s="91">
        <f>Herbegroting!C121</f>
        <v>200</v>
      </c>
      <c r="D121" s="3">
        <f>SUM(D$115:D120)</f>
        <v>375</v>
      </c>
      <c r="E121" s="91">
        <f>Herbegroting!D121</f>
        <v>1325</v>
      </c>
      <c r="F121" s="3">
        <f>SUM(F$115:F120)</f>
        <v>652.08000000000004</v>
      </c>
      <c r="G121" s="90">
        <f>Herbegroting!E121</f>
        <v>0</v>
      </c>
      <c r="H121" s="89">
        <f>SUM(H$115:H120)</f>
        <v>0</v>
      </c>
      <c r="I121" s="88">
        <f t="shared" si="22"/>
        <v>-1125</v>
      </c>
      <c r="J121" s="87">
        <f t="shared" si="22"/>
        <v>-277.08000000000004</v>
      </c>
      <c r="K121" s="1"/>
      <c r="L121" s="1"/>
      <c r="M121" s="1"/>
      <c r="N121" s="1"/>
      <c r="O121" s="1"/>
    </row>
    <row r="122" spans="1:15">
      <c r="A122" s="1"/>
      <c r="B122" s="18"/>
      <c r="C122" s="102"/>
      <c r="D122" s="17"/>
      <c r="E122" s="102"/>
      <c r="F122" s="17"/>
      <c r="G122" s="110"/>
      <c r="H122" s="28"/>
      <c r="I122" s="102"/>
      <c r="J122" s="17"/>
      <c r="K122" s="1"/>
      <c r="L122" s="1"/>
      <c r="M122" s="1"/>
      <c r="N122" s="1"/>
      <c r="O122" s="1"/>
    </row>
    <row r="123" spans="1:15">
      <c r="A123" s="1"/>
      <c r="B123" s="199" t="s">
        <v>31</v>
      </c>
      <c r="C123" s="100"/>
      <c r="D123" s="14"/>
      <c r="E123" s="100"/>
      <c r="F123" s="14"/>
      <c r="G123" s="101"/>
      <c r="H123" s="15"/>
      <c r="I123" s="100"/>
      <c r="J123" s="14"/>
      <c r="K123" s="1"/>
      <c r="L123" s="1"/>
      <c r="M123" s="1"/>
      <c r="N123" s="1"/>
      <c r="O123" s="1"/>
    </row>
    <row r="124" spans="1:15">
      <c r="A124" s="1"/>
      <c r="B124" s="24" t="s">
        <v>8</v>
      </c>
      <c r="C124" s="99" t="str">
        <f>Herbegroting!C124</f>
        <v>Inkomsten</v>
      </c>
      <c r="D124" s="10" t="s">
        <v>96</v>
      </c>
      <c r="E124" s="99" t="str">
        <f>Herbegroting!D124</f>
        <v>Uitgaven</v>
      </c>
      <c r="F124" s="10" t="s">
        <v>95</v>
      </c>
      <c r="G124" s="98" t="str">
        <f>Herbegroting!E124</f>
        <v>Bijdrage CSW</v>
      </c>
      <c r="H124" s="97" t="s">
        <v>94</v>
      </c>
      <c r="I124" s="96" t="s">
        <v>4</v>
      </c>
      <c r="J124" s="95" t="s">
        <v>93</v>
      </c>
      <c r="K124" s="1"/>
      <c r="L124" s="1"/>
      <c r="M124" s="1"/>
      <c r="N124" s="1"/>
      <c r="O124" s="1"/>
    </row>
    <row r="125" spans="1:15">
      <c r="A125" s="1"/>
      <c r="B125" s="25" t="s">
        <v>30</v>
      </c>
      <c r="C125" s="92">
        <f>Herbegroting!C125</f>
        <v>4900</v>
      </c>
      <c r="D125" s="7">
        <v>0</v>
      </c>
      <c r="E125" s="92">
        <f>Herbegroting!D125</f>
        <v>0</v>
      </c>
      <c r="F125" s="7">
        <v>0</v>
      </c>
      <c r="G125" s="93">
        <f>Herbegroting!E125</f>
        <v>0</v>
      </c>
      <c r="H125" s="6">
        <v>0</v>
      </c>
      <c r="I125" s="92">
        <f t="shared" ref="I125:J130" si="23">C125-E125+G125</f>
        <v>4900</v>
      </c>
      <c r="J125" s="5">
        <f t="shared" si="23"/>
        <v>0</v>
      </c>
      <c r="K125" s="1"/>
      <c r="L125" s="1"/>
      <c r="M125" s="1"/>
      <c r="N125" s="1"/>
      <c r="O125" s="1"/>
    </row>
    <row r="126" spans="1:15">
      <c r="A126" s="1"/>
      <c r="B126" s="25" t="s">
        <v>29</v>
      </c>
      <c r="C126" s="92">
        <f>Herbegroting!C126</f>
        <v>6850</v>
      </c>
      <c r="D126" s="7">
        <v>2047.5</v>
      </c>
      <c r="E126" s="92">
        <f>Herbegroting!D126</f>
        <v>0</v>
      </c>
      <c r="F126" s="7">
        <v>0</v>
      </c>
      <c r="G126" s="93">
        <f>Herbegroting!E126</f>
        <v>0</v>
      </c>
      <c r="H126" s="6">
        <v>0</v>
      </c>
      <c r="I126" s="92">
        <f t="shared" si="23"/>
        <v>6850</v>
      </c>
      <c r="J126" s="5">
        <f t="shared" si="23"/>
        <v>2047.5</v>
      </c>
      <c r="K126" s="1"/>
      <c r="L126" s="1"/>
      <c r="M126" s="1"/>
      <c r="N126" s="1"/>
      <c r="O126" s="1"/>
    </row>
    <row r="127" spans="1:15">
      <c r="A127" s="1"/>
      <c r="B127" s="25" t="s">
        <v>28</v>
      </c>
      <c r="C127" s="92">
        <f>Herbegroting!C127</f>
        <v>800</v>
      </c>
      <c r="D127" s="7">
        <v>200</v>
      </c>
      <c r="E127" s="92">
        <f>Herbegroting!D127</f>
        <v>0</v>
      </c>
      <c r="F127" s="7">
        <v>0</v>
      </c>
      <c r="G127" s="93">
        <f>Herbegroting!E127</f>
        <v>0</v>
      </c>
      <c r="H127" s="6">
        <v>0</v>
      </c>
      <c r="I127" s="92">
        <f t="shared" si="23"/>
        <v>800</v>
      </c>
      <c r="J127" s="5">
        <f t="shared" si="23"/>
        <v>200</v>
      </c>
      <c r="K127" s="1"/>
      <c r="L127" s="1"/>
      <c r="M127" s="1"/>
      <c r="N127" s="1"/>
      <c r="O127" s="1"/>
    </row>
    <row r="128" spans="1:15">
      <c r="A128" s="1"/>
      <c r="B128" s="25" t="s">
        <v>27</v>
      </c>
      <c r="C128" s="92">
        <f>Herbegroting!C128</f>
        <v>0</v>
      </c>
      <c r="D128" s="7">
        <v>0</v>
      </c>
      <c r="E128" s="92">
        <f>Herbegroting!D128</f>
        <v>12550</v>
      </c>
      <c r="F128" s="7">
        <v>7665.88</v>
      </c>
      <c r="G128" s="93">
        <f>Herbegroting!E128</f>
        <v>0</v>
      </c>
      <c r="H128" s="6">
        <v>0</v>
      </c>
      <c r="I128" s="92">
        <f t="shared" si="23"/>
        <v>-12550</v>
      </c>
      <c r="J128" s="5">
        <f t="shared" si="23"/>
        <v>-7665.88</v>
      </c>
      <c r="K128" s="1"/>
      <c r="L128" s="1"/>
      <c r="M128" s="1"/>
      <c r="N128" s="1"/>
      <c r="O128" s="1"/>
    </row>
    <row r="129" spans="1:15">
      <c r="A129" s="1"/>
      <c r="B129" s="25" t="s">
        <v>26</v>
      </c>
      <c r="C129" s="92">
        <f>Herbegroting!C129</f>
        <v>0</v>
      </c>
      <c r="D129" s="7">
        <v>0</v>
      </c>
      <c r="E129" s="92">
        <f>Herbegroting!D129</f>
        <v>300</v>
      </c>
      <c r="F129" s="7">
        <v>150</v>
      </c>
      <c r="G129" s="93">
        <f>Herbegroting!E129</f>
        <v>0</v>
      </c>
      <c r="H129" s="6">
        <v>0</v>
      </c>
      <c r="I129" s="92">
        <f t="shared" si="23"/>
        <v>-300</v>
      </c>
      <c r="J129" s="5">
        <f t="shared" si="23"/>
        <v>-150</v>
      </c>
      <c r="K129" s="1"/>
      <c r="L129" s="1"/>
      <c r="M129" s="1"/>
      <c r="N129" s="1"/>
      <c r="O129" s="1"/>
    </row>
    <row r="130" spans="1:15">
      <c r="A130" s="1"/>
      <c r="B130" s="27" t="s">
        <v>0</v>
      </c>
      <c r="C130" s="91">
        <f>Herbegroting!C130</f>
        <v>12550</v>
      </c>
      <c r="D130" s="3">
        <f>SUM(D$125:D129)</f>
        <v>2247.5</v>
      </c>
      <c r="E130" s="91">
        <f>Herbegroting!D130</f>
        <v>12850</v>
      </c>
      <c r="F130" s="3">
        <f>SUM(F$125:F129)</f>
        <v>7815.88</v>
      </c>
      <c r="G130" s="90">
        <f>Herbegroting!E130</f>
        <v>0</v>
      </c>
      <c r="H130" s="89">
        <f>SUM(H$125:H129)</f>
        <v>0</v>
      </c>
      <c r="I130" s="88">
        <f t="shared" si="23"/>
        <v>-300</v>
      </c>
      <c r="J130" s="87">
        <f t="shared" si="23"/>
        <v>-5568.38</v>
      </c>
      <c r="K130" s="1"/>
      <c r="L130" s="1"/>
      <c r="M130" s="1"/>
      <c r="N130" s="1"/>
      <c r="O130" s="1"/>
    </row>
    <row r="131" spans="1:15">
      <c r="A131" s="1"/>
      <c r="B131" s="18"/>
      <c r="C131" s="102"/>
      <c r="D131" s="17"/>
      <c r="E131" s="102"/>
      <c r="F131" s="17"/>
      <c r="G131" s="110"/>
      <c r="H131" s="28"/>
      <c r="I131" s="102"/>
      <c r="J131" s="17"/>
      <c r="K131" s="1"/>
      <c r="L131" s="1"/>
      <c r="M131" s="1"/>
      <c r="N131" s="1"/>
      <c r="O131" s="1"/>
    </row>
    <row r="132" spans="1:15">
      <c r="A132" s="1"/>
      <c r="B132" s="16" t="s">
        <v>25</v>
      </c>
      <c r="C132" s="100"/>
      <c r="D132" s="14"/>
      <c r="E132" s="100"/>
      <c r="F132" s="14"/>
      <c r="G132" s="101"/>
      <c r="H132" s="15"/>
      <c r="I132" s="100"/>
      <c r="J132" s="14"/>
      <c r="K132" s="1"/>
      <c r="L132" s="1"/>
      <c r="M132" s="1"/>
      <c r="N132" s="1"/>
      <c r="O132" s="1"/>
    </row>
    <row r="133" spans="1:15">
      <c r="A133" s="1"/>
      <c r="B133" s="24" t="s">
        <v>8</v>
      </c>
      <c r="C133" s="99" t="str">
        <f>Herbegroting!C133</f>
        <v>Inkomsten</v>
      </c>
      <c r="D133" s="10" t="s">
        <v>96</v>
      </c>
      <c r="E133" s="99" t="str">
        <f>Herbegroting!D133</f>
        <v>Uitgaven</v>
      </c>
      <c r="F133" s="10" t="s">
        <v>95</v>
      </c>
      <c r="G133" s="98" t="str">
        <f>Herbegroting!E133</f>
        <v>Bijdrage CSW</v>
      </c>
      <c r="H133" s="97" t="s">
        <v>94</v>
      </c>
      <c r="I133" s="96" t="s">
        <v>4</v>
      </c>
      <c r="J133" s="95" t="s">
        <v>93</v>
      </c>
      <c r="K133" s="1"/>
      <c r="L133" s="1"/>
      <c r="M133" s="1"/>
      <c r="N133" s="1"/>
      <c r="O133" s="1"/>
    </row>
    <row r="134" spans="1:15">
      <c r="A134" s="1"/>
      <c r="B134" s="25" t="s">
        <v>24</v>
      </c>
      <c r="C134" s="92">
        <f>Herbegroting!C134</f>
        <v>6500</v>
      </c>
      <c r="D134" s="7">
        <v>5070</v>
      </c>
      <c r="E134" s="92">
        <f>Herbegroting!D134</f>
        <v>8000</v>
      </c>
      <c r="F134" s="7">
        <v>6741.97</v>
      </c>
      <c r="G134" s="93">
        <f>Herbegroting!E134</f>
        <v>0</v>
      </c>
      <c r="H134" s="6">
        <v>0</v>
      </c>
      <c r="I134" s="92">
        <f t="shared" ref="I134:J136" si="24">C134-E134+G134</f>
        <v>-1500</v>
      </c>
      <c r="J134" s="5">
        <f t="shared" si="24"/>
        <v>-1671.9700000000003</v>
      </c>
      <c r="K134" s="1"/>
      <c r="L134" s="1"/>
      <c r="M134" s="1"/>
      <c r="N134" s="1"/>
      <c r="O134" s="1"/>
    </row>
    <row r="135" spans="1:15">
      <c r="A135" s="1"/>
      <c r="B135" s="25" t="s">
        <v>23</v>
      </c>
      <c r="C135" s="92">
        <f>Herbegroting!C135</f>
        <v>2700</v>
      </c>
      <c r="D135" s="7">
        <v>0</v>
      </c>
      <c r="E135" s="92">
        <f>Herbegroting!D135</f>
        <v>2700</v>
      </c>
      <c r="F135" s="7">
        <v>0</v>
      </c>
      <c r="G135" s="93">
        <f>Herbegroting!E135</f>
        <v>0</v>
      </c>
      <c r="H135" s="6">
        <v>0</v>
      </c>
      <c r="I135" s="92">
        <f t="shared" si="24"/>
        <v>0</v>
      </c>
      <c r="J135" s="5">
        <f t="shared" si="24"/>
        <v>0</v>
      </c>
      <c r="K135" s="1"/>
      <c r="L135" s="1"/>
      <c r="M135" s="1"/>
      <c r="N135" s="1"/>
      <c r="O135" s="1"/>
    </row>
    <row r="136" spans="1:15">
      <c r="A136" s="1"/>
      <c r="B136" s="27" t="s">
        <v>0</v>
      </c>
      <c r="C136" s="91">
        <f>Herbegroting!C136</f>
        <v>9200</v>
      </c>
      <c r="D136" s="3">
        <f>SUM(D$134:D135)</f>
        <v>5070</v>
      </c>
      <c r="E136" s="91">
        <f>Herbegroting!D136</f>
        <v>10700</v>
      </c>
      <c r="F136" s="3">
        <f>SUM(F$134:F135)</f>
        <v>6741.97</v>
      </c>
      <c r="G136" s="90">
        <f>Herbegroting!E136</f>
        <v>0</v>
      </c>
      <c r="H136" s="89">
        <f>SUM(H$134:H135)</f>
        <v>0</v>
      </c>
      <c r="I136" s="88">
        <f t="shared" si="24"/>
        <v>-1500</v>
      </c>
      <c r="J136" s="87">
        <f t="shared" si="24"/>
        <v>-1671.9700000000003</v>
      </c>
      <c r="K136" s="1"/>
      <c r="L136" s="1"/>
      <c r="M136" s="1"/>
      <c r="N136" s="1"/>
      <c r="O136" s="1"/>
    </row>
    <row r="137" spans="1:15">
      <c r="A137" s="1"/>
      <c r="B137" s="18"/>
      <c r="C137" s="109"/>
      <c r="D137" s="26"/>
      <c r="E137" s="109"/>
      <c r="F137" s="26"/>
      <c r="G137" s="109"/>
      <c r="H137" s="26"/>
      <c r="I137" s="109"/>
      <c r="J137" s="26"/>
      <c r="K137" s="1"/>
      <c r="L137" s="1"/>
      <c r="M137" s="1"/>
      <c r="N137" s="1"/>
      <c r="O137" s="1"/>
    </row>
    <row r="138" spans="1:15">
      <c r="A138" s="1"/>
      <c r="B138" s="16" t="s">
        <v>137</v>
      </c>
      <c r="C138" s="100"/>
      <c r="D138" s="14"/>
      <c r="E138" s="100"/>
      <c r="F138" s="14"/>
      <c r="G138" s="101"/>
      <c r="H138" s="15"/>
      <c r="I138" s="100"/>
      <c r="J138" s="14"/>
      <c r="K138" s="1"/>
      <c r="L138" s="1"/>
      <c r="M138" s="1"/>
      <c r="N138" s="1"/>
      <c r="O138" s="1"/>
    </row>
    <row r="139" spans="1:15">
      <c r="A139" s="1"/>
      <c r="B139" s="24" t="s">
        <v>8</v>
      </c>
      <c r="C139" s="99" t="str">
        <f>Herbegroting!C139</f>
        <v>Inkomsten</v>
      </c>
      <c r="D139" s="10" t="s">
        <v>96</v>
      </c>
      <c r="E139" s="99" t="str">
        <f>Herbegroting!D139</f>
        <v>Uitgaven</v>
      </c>
      <c r="F139" s="10" t="s">
        <v>95</v>
      </c>
      <c r="G139" s="98" t="str">
        <f>Herbegroting!E139</f>
        <v>Bijdrage CSW</v>
      </c>
      <c r="H139" s="97" t="s">
        <v>94</v>
      </c>
      <c r="I139" s="96" t="s">
        <v>4</v>
      </c>
      <c r="J139" s="95" t="s">
        <v>93</v>
      </c>
      <c r="K139" s="1"/>
      <c r="L139" s="1"/>
      <c r="M139" s="1"/>
      <c r="N139" s="1"/>
      <c r="O139" s="1"/>
    </row>
    <row r="140" spans="1:15">
      <c r="A140" s="1"/>
      <c r="B140" s="25" t="s">
        <v>138</v>
      </c>
      <c r="C140" s="92">
        <f>Herbegroting!C140</f>
        <v>0</v>
      </c>
      <c r="D140" s="7">
        <v>0</v>
      </c>
      <c r="E140" s="92">
        <f>Herbegroting!D140</f>
        <v>150</v>
      </c>
      <c r="F140" s="7">
        <v>11.29</v>
      </c>
      <c r="G140" s="93">
        <f>Herbegroting!E140</f>
        <v>0</v>
      </c>
      <c r="H140" s="6">
        <v>0</v>
      </c>
      <c r="I140" s="92">
        <f t="shared" ref="I140:J143" si="25">C140-E140+G140</f>
        <v>-150</v>
      </c>
      <c r="J140" s="5">
        <f t="shared" si="25"/>
        <v>-11.29</v>
      </c>
      <c r="K140" s="1"/>
      <c r="L140" s="1"/>
      <c r="M140" s="1"/>
      <c r="N140" s="1"/>
      <c r="O140" s="1"/>
    </row>
    <row r="141" spans="1:15">
      <c r="A141" s="1"/>
      <c r="B141" s="25" t="s">
        <v>22</v>
      </c>
      <c r="C141" s="92">
        <f>Herbegroting!C141</f>
        <v>1800</v>
      </c>
      <c r="D141" s="7">
        <v>0</v>
      </c>
      <c r="E141" s="92">
        <f>Herbegroting!D141</f>
        <v>2550</v>
      </c>
      <c r="F141" s="7">
        <v>0</v>
      </c>
      <c r="G141" s="93">
        <f>Herbegroting!E141</f>
        <v>400</v>
      </c>
      <c r="H141" s="6">
        <v>400</v>
      </c>
      <c r="I141" s="92">
        <f t="shared" si="25"/>
        <v>-350</v>
      </c>
      <c r="J141" s="5">
        <f t="shared" si="25"/>
        <v>400</v>
      </c>
      <c r="K141" s="1"/>
      <c r="L141" s="1"/>
      <c r="M141" s="1"/>
      <c r="N141" s="1"/>
      <c r="O141" s="1"/>
    </row>
    <row r="142" spans="1:15">
      <c r="A142" s="1"/>
      <c r="B142" s="24" t="s">
        <v>21</v>
      </c>
      <c r="C142" s="108">
        <f>Herbegroting!C142</f>
        <v>0</v>
      </c>
      <c r="D142" s="10">
        <v>0</v>
      </c>
      <c r="E142" s="108">
        <f>Herbegroting!D142</f>
        <v>400</v>
      </c>
      <c r="F142" s="10">
        <v>372.55</v>
      </c>
      <c r="G142" s="107">
        <f>Herbegroting!E142</f>
        <v>0</v>
      </c>
      <c r="H142" s="6">
        <v>0</v>
      </c>
      <c r="I142" s="92">
        <f t="shared" si="25"/>
        <v>-400</v>
      </c>
      <c r="J142" s="5">
        <f t="shared" si="25"/>
        <v>-372.55</v>
      </c>
      <c r="K142" s="1"/>
      <c r="L142" s="1"/>
      <c r="M142" s="1"/>
      <c r="N142" s="1"/>
      <c r="O142" s="1"/>
    </row>
    <row r="143" spans="1:15">
      <c r="A143" s="1"/>
      <c r="B143" s="23" t="s">
        <v>0</v>
      </c>
      <c r="C143" s="106">
        <f>Herbegroting!C143</f>
        <v>1800</v>
      </c>
      <c r="D143" s="22">
        <f>SUM(D$140:D142)</f>
        <v>0</v>
      </c>
      <c r="E143" s="106">
        <f>Herbegroting!D143</f>
        <v>3100</v>
      </c>
      <c r="F143" s="22">
        <f>SUM(F$140:F142)</f>
        <v>383.84000000000003</v>
      </c>
      <c r="G143" s="105">
        <f>Herbegroting!E143</f>
        <v>400</v>
      </c>
      <c r="H143" s="104">
        <f>SUM(H$140:H142)</f>
        <v>400</v>
      </c>
      <c r="I143" s="103">
        <f t="shared" si="25"/>
        <v>-900</v>
      </c>
      <c r="J143" s="87">
        <f t="shared" si="25"/>
        <v>16.159999999999968</v>
      </c>
      <c r="K143" s="1"/>
      <c r="L143" s="1"/>
      <c r="M143" s="1"/>
      <c r="N143" s="1"/>
      <c r="O143" s="1"/>
    </row>
    <row r="144" spans="1:15">
      <c r="A144" s="1"/>
      <c r="B144" s="18"/>
      <c r="C144" s="102"/>
      <c r="D144" s="17"/>
      <c r="E144" s="102"/>
      <c r="F144" s="17"/>
      <c r="G144" s="102"/>
      <c r="H144" s="17"/>
      <c r="I144" s="102"/>
      <c r="J144" s="17"/>
      <c r="K144" s="1"/>
      <c r="L144" s="1"/>
      <c r="M144" s="1"/>
      <c r="N144" s="1"/>
      <c r="O144" s="1"/>
    </row>
    <row r="145" spans="1:15">
      <c r="A145" s="1"/>
      <c r="B145" s="16" t="s">
        <v>20</v>
      </c>
      <c r="C145" s="100"/>
      <c r="D145" s="14"/>
      <c r="E145" s="100"/>
      <c r="F145" s="14"/>
      <c r="G145" s="101"/>
      <c r="H145" s="15"/>
      <c r="I145" s="100"/>
      <c r="J145" s="14"/>
      <c r="K145" s="1"/>
      <c r="L145" s="1"/>
      <c r="M145" s="1"/>
      <c r="N145" s="1"/>
      <c r="O145" s="1"/>
    </row>
    <row r="146" spans="1:15">
      <c r="A146" s="1"/>
      <c r="B146" s="13" t="s">
        <v>8</v>
      </c>
      <c r="C146" s="96" t="str">
        <f>Herbegroting!C146</f>
        <v>Inkomsten</v>
      </c>
      <c r="D146" s="10" t="s">
        <v>96</v>
      </c>
      <c r="E146" s="99" t="str">
        <f>Herbegroting!D146</f>
        <v>Uitgaven</v>
      </c>
      <c r="F146" s="10" t="s">
        <v>95</v>
      </c>
      <c r="G146" s="98" t="str">
        <f>Herbegroting!E146</f>
        <v>Bijdrage CSW</v>
      </c>
      <c r="H146" s="97" t="s">
        <v>94</v>
      </c>
      <c r="I146" s="96" t="s">
        <v>4</v>
      </c>
      <c r="J146" s="95" t="s">
        <v>93</v>
      </c>
      <c r="K146" s="1"/>
      <c r="L146" s="1"/>
      <c r="M146" s="1"/>
      <c r="N146" s="1"/>
      <c r="O146" s="1"/>
    </row>
    <row r="147" spans="1:15">
      <c r="A147" s="1"/>
      <c r="B147" s="9" t="s">
        <v>19</v>
      </c>
      <c r="C147" s="94">
        <f>Herbegroting!C147</f>
        <v>0</v>
      </c>
      <c r="D147" s="7">
        <v>0</v>
      </c>
      <c r="E147" s="92">
        <f>Herbegroting!D147</f>
        <v>300</v>
      </c>
      <c r="F147" s="7">
        <v>0</v>
      </c>
      <c r="G147" s="93">
        <f>Herbegroting!E147</f>
        <v>0</v>
      </c>
      <c r="H147" s="6">
        <v>0</v>
      </c>
      <c r="I147" s="92">
        <f t="shared" ref="I147:J152" si="26">C147-E147+G147</f>
        <v>-300</v>
      </c>
      <c r="J147" s="5">
        <f t="shared" si="26"/>
        <v>0</v>
      </c>
      <c r="K147" s="1"/>
      <c r="L147" s="1"/>
      <c r="M147" s="1"/>
      <c r="N147" s="1"/>
      <c r="O147" s="1"/>
    </row>
    <row r="148" spans="1:15">
      <c r="A148" s="1"/>
      <c r="B148" s="9" t="s">
        <v>140</v>
      </c>
      <c r="C148" s="94">
        <f>Herbegroting!C148</f>
        <v>0</v>
      </c>
      <c r="D148" s="7">
        <v>0</v>
      </c>
      <c r="E148" s="92">
        <f>Herbegroting!D148</f>
        <v>0</v>
      </c>
      <c r="F148" s="7">
        <v>0</v>
      </c>
      <c r="G148" s="93">
        <f>Herbegroting!E148</f>
        <v>0</v>
      </c>
      <c r="H148" s="6">
        <v>0</v>
      </c>
      <c r="I148" s="92">
        <f t="shared" si="26"/>
        <v>0</v>
      </c>
      <c r="J148" s="5">
        <f t="shared" si="26"/>
        <v>0</v>
      </c>
      <c r="K148" s="1"/>
      <c r="L148" s="1"/>
      <c r="M148" s="1"/>
      <c r="N148" s="1"/>
      <c r="O148" s="1"/>
    </row>
    <row r="149" spans="1:15">
      <c r="A149" s="1"/>
      <c r="B149" s="9" t="s">
        <v>18</v>
      </c>
      <c r="C149" s="94">
        <f>Herbegroting!C149</f>
        <v>0</v>
      </c>
      <c r="D149" s="7">
        <v>0</v>
      </c>
      <c r="E149" s="92">
        <f>Herbegroting!D149</f>
        <v>0</v>
      </c>
      <c r="F149" s="7">
        <v>1319.6</v>
      </c>
      <c r="G149" s="93">
        <f>Herbegroting!E149</f>
        <v>0</v>
      </c>
      <c r="H149" s="6">
        <v>0</v>
      </c>
      <c r="I149" s="92">
        <f t="shared" si="26"/>
        <v>0</v>
      </c>
      <c r="J149" s="5">
        <f t="shared" si="26"/>
        <v>-1319.6</v>
      </c>
      <c r="K149" s="1"/>
      <c r="L149" s="1"/>
      <c r="M149" s="1"/>
      <c r="N149" s="1"/>
      <c r="O149" s="1"/>
    </row>
    <row r="150" spans="1:15">
      <c r="A150" s="1"/>
      <c r="B150" s="9" t="s">
        <v>17</v>
      </c>
      <c r="C150" s="94">
        <f>Herbegroting!C150</f>
        <v>100</v>
      </c>
      <c r="D150" s="7">
        <v>0</v>
      </c>
      <c r="E150" s="92">
        <f>Herbegroting!D150</f>
        <v>100</v>
      </c>
      <c r="F150" s="7">
        <v>1230</v>
      </c>
      <c r="G150" s="93">
        <f>Herbegroting!E150</f>
        <v>0</v>
      </c>
      <c r="H150" s="6">
        <v>0</v>
      </c>
      <c r="I150" s="92">
        <f t="shared" si="26"/>
        <v>0</v>
      </c>
      <c r="J150" s="5">
        <f t="shared" si="26"/>
        <v>-1230</v>
      </c>
      <c r="K150" s="1"/>
      <c r="L150" s="1"/>
      <c r="M150" s="1"/>
      <c r="N150" s="1"/>
      <c r="O150" s="1"/>
    </row>
    <row r="151" spans="1:15">
      <c r="A151" s="1"/>
      <c r="B151" s="9" t="s">
        <v>16</v>
      </c>
      <c r="C151" s="94">
        <f>Herbegroting!C151</f>
        <v>100</v>
      </c>
      <c r="D151" s="7">
        <v>0</v>
      </c>
      <c r="E151" s="92">
        <f>Herbegroting!D151</f>
        <v>100</v>
      </c>
      <c r="F151" s="7">
        <v>0</v>
      </c>
      <c r="G151" s="93">
        <f>Herbegroting!E151</f>
        <v>0</v>
      </c>
      <c r="H151" s="6">
        <v>0</v>
      </c>
      <c r="I151" s="92">
        <f t="shared" si="26"/>
        <v>0</v>
      </c>
      <c r="J151" s="5">
        <f t="shared" si="26"/>
        <v>0</v>
      </c>
      <c r="K151" s="1"/>
      <c r="L151" s="1"/>
      <c r="M151" s="1"/>
      <c r="N151" s="1"/>
      <c r="O151" s="1"/>
    </row>
    <row r="152" spans="1:15">
      <c r="A152" s="1"/>
      <c r="B152" s="4" t="s">
        <v>0</v>
      </c>
      <c r="C152" s="88">
        <f>Herbegroting!C152</f>
        <v>200</v>
      </c>
      <c r="D152" s="3">
        <f>SUM(D$147:D151)</f>
        <v>0</v>
      </c>
      <c r="E152" s="91">
        <f>Herbegroting!D152</f>
        <v>500</v>
      </c>
      <c r="F152" s="3">
        <f>SUM(F$147:F151)</f>
        <v>2549.6</v>
      </c>
      <c r="G152" s="90">
        <f>Herbegroting!E152</f>
        <v>0</v>
      </c>
      <c r="H152" s="89">
        <f>SUM(H$147:H151)</f>
        <v>0</v>
      </c>
      <c r="I152" s="88">
        <f t="shared" si="26"/>
        <v>-300</v>
      </c>
      <c r="J152" s="87">
        <f t="shared" si="26"/>
        <v>-2549.6</v>
      </c>
      <c r="K152" s="1"/>
      <c r="L152" s="1"/>
      <c r="M152" s="1"/>
      <c r="N152" s="1"/>
      <c r="O152" s="1"/>
    </row>
    <row r="153" spans="1:15">
      <c r="A153" s="1"/>
      <c r="B153" s="18"/>
      <c r="C153" s="102"/>
      <c r="D153" s="17"/>
      <c r="E153" s="102"/>
      <c r="F153" s="17"/>
      <c r="G153" s="102"/>
      <c r="H153" s="17"/>
      <c r="I153" s="102"/>
      <c r="J153" s="17"/>
      <c r="K153" s="1"/>
      <c r="L153" s="1"/>
      <c r="M153" s="1"/>
      <c r="N153" s="1"/>
      <c r="O153" s="1"/>
    </row>
    <row r="154" spans="1:15">
      <c r="A154" s="1"/>
      <c r="B154" s="16" t="s">
        <v>15</v>
      </c>
      <c r="C154" s="100"/>
      <c r="D154" s="14"/>
      <c r="E154" s="100"/>
      <c r="F154" s="14"/>
      <c r="G154" s="101"/>
      <c r="H154" s="15"/>
      <c r="I154" s="100"/>
      <c r="J154" s="14"/>
      <c r="K154" s="1"/>
      <c r="L154" s="1"/>
      <c r="M154" s="1"/>
      <c r="N154" s="1"/>
      <c r="O154" s="1"/>
    </row>
    <row r="155" spans="1:15">
      <c r="A155" s="1"/>
      <c r="B155" s="13" t="s">
        <v>8</v>
      </c>
      <c r="C155" s="96" t="str">
        <f>Herbegroting!C155</f>
        <v>Inkomsten</v>
      </c>
      <c r="D155" s="10" t="s">
        <v>96</v>
      </c>
      <c r="E155" s="99" t="str">
        <f>Herbegroting!D155</f>
        <v>Uitgaven</v>
      </c>
      <c r="F155" s="10" t="s">
        <v>95</v>
      </c>
      <c r="G155" s="98" t="str">
        <f>Herbegroting!E155</f>
        <v>Bijdrage CSW</v>
      </c>
      <c r="H155" s="97" t="s">
        <v>94</v>
      </c>
      <c r="I155" s="96" t="s">
        <v>4</v>
      </c>
      <c r="J155" s="95" t="s">
        <v>93</v>
      </c>
      <c r="K155" s="1"/>
      <c r="L155" s="1"/>
      <c r="M155" s="1"/>
      <c r="N155" s="1"/>
      <c r="O155" s="1"/>
    </row>
    <row r="156" spans="1:15">
      <c r="A156" s="1"/>
      <c r="B156" s="9" t="s">
        <v>14</v>
      </c>
      <c r="C156" s="94">
        <f>Herbegroting!C156</f>
        <v>150</v>
      </c>
      <c r="D156" s="7">
        <v>0</v>
      </c>
      <c r="E156" s="92">
        <f>Herbegroting!D156</f>
        <v>550</v>
      </c>
      <c r="F156" s="7">
        <v>0</v>
      </c>
      <c r="G156" s="93">
        <f>Herbegroting!E156</f>
        <v>300</v>
      </c>
      <c r="H156" s="6">
        <v>450</v>
      </c>
      <c r="I156" s="92">
        <f t="shared" ref="I156:J161" si="27">C156-E156+G156</f>
        <v>-100</v>
      </c>
      <c r="J156" s="5">
        <f t="shared" si="27"/>
        <v>450</v>
      </c>
      <c r="K156" s="1"/>
      <c r="L156" s="1"/>
      <c r="M156" s="1"/>
      <c r="N156" s="1"/>
      <c r="O156" s="1"/>
    </row>
    <row r="157" spans="1:15">
      <c r="A157" s="1"/>
      <c r="B157" s="9" t="s">
        <v>13</v>
      </c>
      <c r="C157" s="94">
        <f>Herbegroting!C157</f>
        <v>900</v>
      </c>
      <c r="D157" s="7">
        <v>0</v>
      </c>
      <c r="E157" s="92">
        <f>Herbegroting!D157</f>
        <v>1800</v>
      </c>
      <c r="F157" s="7">
        <v>0</v>
      </c>
      <c r="G157" s="93">
        <f>Herbegroting!E157</f>
        <v>600</v>
      </c>
      <c r="H157" s="6">
        <v>750</v>
      </c>
      <c r="I157" s="92">
        <f t="shared" si="27"/>
        <v>-300</v>
      </c>
      <c r="J157" s="5">
        <f t="shared" si="27"/>
        <v>750</v>
      </c>
      <c r="K157" s="1"/>
      <c r="L157" s="1"/>
      <c r="M157" s="1"/>
      <c r="N157" s="1"/>
      <c r="O157" s="1"/>
    </row>
    <row r="158" spans="1:15">
      <c r="A158" s="1"/>
      <c r="B158" s="9" t="s">
        <v>12</v>
      </c>
      <c r="C158" s="94">
        <f>Herbegroting!C158</f>
        <v>0</v>
      </c>
      <c r="D158" s="7">
        <v>0</v>
      </c>
      <c r="E158" s="92">
        <f>Herbegroting!D158</f>
        <v>225</v>
      </c>
      <c r="F158" s="7">
        <v>0</v>
      </c>
      <c r="G158" s="93">
        <f>Herbegroting!E158</f>
        <v>150</v>
      </c>
      <c r="H158" s="6">
        <v>0</v>
      </c>
      <c r="I158" s="92">
        <f t="shared" si="27"/>
        <v>-75</v>
      </c>
      <c r="J158" s="5">
        <f t="shared" si="27"/>
        <v>0</v>
      </c>
      <c r="K158" s="1"/>
      <c r="L158" s="1"/>
      <c r="M158" s="1"/>
      <c r="N158" s="1"/>
      <c r="O158" s="1"/>
    </row>
    <row r="159" spans="1:15">
      <c r="A159" s="1"/>
      <c r="B159" s="9" t="s">
        <v>11</v>
      </c>
      <c r="C159" s="94">
        <f>Herbegroting!C159</f>
        <v>0</v>
      </c>
      <c r="D159" s="7">
        <v>155</v>
      </c>
      <c r="E159" s="92">
        <f>Herbegroting!D159</f>
        <v>225</v>
      </c>
      <c r="F159" s="7">
        <v>0</v>
      </c>
      <c r="G159" s="93">
        <f>Herbegroting!E159</f>
        <v>150</v>
      </c>
      <c r="H159" s="6">
        <v>0</v>
      </c>
      <c r="I159" s="92">
        <f t="shared" si="27"/>
        <v>-75</v>
      </c>
      <c r="J159" s="5">
        <f t="shared" si="27"/>
        <v>155</v>
      </c>
      <c r="K159" s="1"/>
      <c r="L159" s="1"/>
      <c r="M159" s="1"/>
      <c r="N159" s="1"/>
      <c r="O159" s="1"/>
    </row>
    <row r="160" spans="1:15">
      <c r="A160" s="1"/>
      <c r="B160" s="9" t="s">
        <v>10</v>
      </c>
      <c r="C160" s="94">
        <f>Herbegroting!C160</f>
        <v>100</v>
      </c>
      <c r="D160" s="7">
        <v>0</v>
      </c>
      <c r="E160" s="92">
        <f>Herbegroting!D160</f>
        <v>450</v>
      </c>
      <c r="F160" s="7">
        <v>0</v>
      </c>
      <c r="G160" s="93">
        <f>Herbegroting!E160</f>
        <v>0</v>
      </c>
      <c r="H160" s="6">
        <v>0</v>
      </c>
      <c r="I160" s="92">
        <f t="shared" si="27"/>
        <v>-350</v>
      </c>
      <c r="J160" s="5">
        <f t="shared" si="27"/>
        <v>0</v>
      </c>
      <c r="K160" s="1"/>
      <c r="L160" s="1"/>
      <c r="M160" s="1"/>
      <c r="N160" s="1"/>
      <c r="O160" s="1"/>
    </row>
    <row r="161" spans="1:15">
      <c r="A161" s="1"/>
      <c r="B161" s="4" t="s">
        <v>0</v>
      </c>
      <c r="C161" s="88">
        <f>Herbegroting!C161</f>
        <v>1150</v>
      </c>
      <c r="D161" s="3">
        <f>SUM(D$156:D160)</f>
        <v>155</v>
      </c>
      <c r="E161" s="91">
        <f>Herbegroting!D161</f>
        <v>3250</v>
      </c>
      <c r="F161" s="3">
        <f>SUM(F$156:F160)</f>
        <v>0</v>
      </c>
      <c r="G161" s="90">
        <f>Herbegroting!E161</f>
        <v>1200</v>
      </c>
      <c r="H161" s="89">
        <f>SUM(H$156:H160)</f>
        <v>1200</v>
      </c>
      <c r="I161" s="88">
        <f t="shared" si="27"/>
        <v>-900</v>
      </c>
      <c r="J161" s="87">
        <f t="shared" si="27"/>
        <v>1355</v>
      </c>
      <c r="K161" s="1"/>
      <c r="L161" s="1"/>
      <c r="M161" s="1"/>
      <c r="N161" s="1"/>
      <c r="O161" s="1"/>
    </row>
    <row r="162" spans="1:15">
      <c r="A162" s="1"/>
      <c r="B162" s="1"/>
      <c r="C162" s="86"/>
      <c r="D162" s="1"/>
      <c r="E162" s="86"/>
      <c r="F162" s="1"/>
      <c r="G162" s="86"/>
      <c r="H162" s="1"/>
      <c r="I162" s="86"/>
      <c r="J162" s="1"/>
      <c r="K162" s="1"/>
      <c r="L162" s="1"/>
      <c r="M162" s="1"/>
      <c r="N162" s="1"/>
      <c r="O162" s="1"/>
    </row>
    <row r="163" spans="1:15">
      <c r="A163" s="1"/>
      <c r="B163" s="16" t="s">
        <v>178</v>
      </c>
      <c r="C163" s="100"/>
      <c r="D163" s="14"/>
      <c r="E163" s="100"/>
      <c r="F163" s="14"/>
      <c r="G163" s="101"/>
      <c r="H163" s="15"/>
      <c r="I163" s="100"/>
      <c r="J163" s="14"/>
      <c r="K163" s="1"/>
      <c r="L163" s="1"/>
      <c r="M163" s="1"/>
      <c r="N163" s="1"/>
      <c r="O163" s="1"/>
    </row>
    <row r="164" spans="1:15">
      <c r="A164" s="1"/>
      <c r="B164" s="13" t="s">
        <v>8</v>
      </c>
      <c r="C164" s="96" t="str">
        <f>Herbegroting!C164</f>
        <v>Inkomsten</v>
      </c>
      <c r="D164" s="10" t="s">
        <v>96</v>
      </c>
      <c r="E164" s="99" t="str">
        <f>Herbegroting!D164</f>
        <v>Uitgaven</v>
      </c>
      <c r="F164" s="10" t="s">
        <v>95</v>
      </c>
      <c r="G164" s="98" t="str">
        <f>Herbegroting!E164</f>
        <v>Bijdrage CSW</v>
      </c>
      <c r="H164" s="97" t="s">
        <v>94</v>
      </c>
      <c r="I164" s="96" t="s">
        <v>4</v>
      </c>
      <c r="J164" s="95" t="s">
        <v>93</v>
      </c>
      <c r="K164" s="1"/>
      <c r="L164" s="1"/>
      <c r="M164" s="1"/>
      <c r="N164" s="1"/>
      <c r="O164" s="1"/>
    </row>
    <row r="165" spans="1:15">
      <c r="A165" s="1"/>
      <c r="B165" s="9" t="s">
        <v>3</v>
      </c>
      <c r="C165" s="94">
        <f>Herbegroting!C165</f>
        <v>4000</v>
      </c>
      <c r="D165" s="7">
        <v>4000</v>
      </c>
      <c r="E165" s="92">
        <f>Herbegroting!D165</f>
        <v>0</v>
      </c>
      <c r="F165" s="7">
        <v>0</v>
      </c>
      <c r="G165" s="93">
        <f>Herbegroting!E165</f>
        <v>0</v>
      </c>
      <c r="H165" s="6">
        <v>0</v>
      </c>
      <c r="I165" s="92">
        <f t="shared" ref="I165:J170" si="28">C165-E165+G165</f>
        <v>4000</v>
      </c>
      <c r="J165" s="5">
        <f t="shared" si="28"/>
        <v>4000</v>
      </c>
      <c r="K165" s="1"/>
      <c r="L165" s="1"/>
      <c r="M165" s="1"/>
      <c r="N165" s="1"/>
      <c r="O165" s="1"/>
    </row>
    <row r="166" spans="1:15">
      <c r="A166" s="1"/>
      <c r="B166" s="9" t="s">
        <v>2</v>
      </c>
      <c r="C166" s="94" t="e">
        <f>Herbegroting!#REF!</f>
        <v>#REF!</v>
      </c>
      <c r="D166" s="7">
        <v>2000</v>
      </c>
      <c r="E166" s="92" t="e">
        <f>Herbegroting!#REF!</f>
        <v>#REF!</v>
      </c>
      <c r="F166" s="7">
        <v>0</v>
      </c>
      <c r="G166" s="93" t="e">
        <f>Herbegroting!#REF!</f>
        <v>#REF!</v>
      </c>
      <c r="H166" s="6">
        <v>0</v>
      </c>
      <c r="I166" s="92" t="e">
        <f t="shared" si="28"/>
        <v>#REF!</v>
      </c>
      <c r="J166" s="5">
        <f t="shared" si="28"/>
        <v>2000</v>
      </c>
      <c r="K166" s="1"/>
      <c r="L166" s="1"/>
      <c r="M166" s="1"/>
      <c r="N166" s="1"/>
      <c r="O166" s="1"/>
    </row>
    <row r="167" spans="1:15">
      <c r="A167" s="1"/>
      <c r="B167" s="9" t="s">
        <v>172</v>
      </c>
      <c r="C167" s="94">
        <f>Herbegroting!C166</f>
        <v>0</v>
      </c>
      <c r="D167" s="7">
        <v>8000</v>
      </c>
      <c r="E167" s="92">
        <f>Herbegroting!D166</f>
        <v>14000</v>
      </c>
      <c r="F167" s="7">
        <v>0</v>
      </c>
      <c r="G167" s="93">
        <f>Herbegroting!E166</f>
        <v>0</v>
      </c>
      <c r="H167" s="6">
        <v>0</v>
      </c>
      <c r="I167" s="92">
        <f t="shared" si="28"/>
        <v>-14000</v>
      </c>
      <c r="J167" s="5">
        <f t="shared" si="28"/>
        <v>8000</v>
      </c>
      <c r="K167" s="1"/>
      <c r="L167" s="1"/>
      <c r="M167" s="1"/>
      <c r="N167" s="1"/>
      <c r="O167" s="1"/>
    </row>
    <row r="168" spans="1:15">
      <c r="A168" s="1"/>
      <c r="B168" s="9" t="s">
        <v>173</v>
      </c>
      <c r="C168" s="94">
        <f>Herbegroting!C167</f>
        <v>8000</v>
      </c>
      <c r="D168" s="7">
        <v>0</v>
      </c>
      <c r="E168" s="92">
        <f>Herbegroting!D167</f>
        <v>0</v>
      </c>
      <c r="F168" s="7">
        <v>3987.3</v>
      </c>
      <c r="G168" s="93">
        <f>Herbegroting!E167</f>
        <v>0</v>
      </c>
      <c r="H168" s="6">
        <v>0</v>
      </c>
      <c r="I168" s="92">
        <f t="shared" si="28"/>
        <v>8000</v>
      </c>
      <c r="J168" s="5">
        <f t="shared" si="28"/>
        <v>-3987.3</v>
      </c>
      <c r="K168" s="1"/>
      <c r="L168" s="1"/>
      <c r="M168" s="1"/>
      <c r="N168" s="1"/>
      <c r="O168" s="1"/>
    </row>
    <row r="169" spans="1:15">
      <c r="A169" s="1"/>
      <c r="B169" s="9" t="s">
        <v>1</v>
      </c>
      <c r="C169" s="94">
        <f>Herbegroting!C168</f>
        <v>0</v>
      </c>
      <c r="D169" s="7">
        <v>0</v>
      </c>
      <c r="E169" s="92">
        <f>Herbegroting!D168</f>
        <v>0</v>
      </c>
      <c r="F169" s="7">
        <v>0</v>
      </c>
      <c r="G169" s="93">
        <f>Herbegroting!E168</f>
        <v>0</v>
      </c>
      <c r="H169" s="6">
        <v>0</v>
      </c>
      <c r="I169" s="92">
        <f t="shared" si="28"/>
        <v>0</v>
      </c>
      <c r="J169" s="5">
        <f t="shared" si="28"/>
        <v>0</v>
      </c>
      <c r="K169" s="1"/>
      <c r="L169" s="1"/>
      <c r="M169" s="1"/>
      <c r="N169" s="1"/>
      <c r="O169" s="1"/>
    </row>
    <row r="170" spans="1:15">
      <c r="A170" s="1"/>
      <c r="B170" s="4" t="s">
        <v>0</v>
      </c>
      <c r="C170" s="88">
        <f>Herbegroting!C169</f>
        <v>12000</v>
      </c>
      <c r="D170" s="3">
        <f>SUM(D$165:D169)</f>
        <v>14000</v>
      </c>
      <c r="E170" s="91">
        <f>Herbegroting!D169</f>
        <v>14000</v>
      </c>
      <c r="F170" s="3">
        <f>SUM(F$165:F169)</f>
        <v>3987.3</v>
      </c>
      <c r="G170" s="90">
        <f>Herbegroting!E169</f>
        <v>0</v>
      </c>
      <c r="H170" s="89">
        <f>SUM(H$165:H169)</f>
        <v>0</v>
      </c>
      <c r="I170" s="88">
        <f t="shared" si="28"/>
        <v>-2000</v>
      </c>
      <c r="J170" s="87">
        <f t="shared" si="28"/>
        <v>10012.700000000001</v>
      </c>
      <c r="K170" s="1"/>
      <c r="L170" s="1"/>
      <c r="M170" s="1"/>
      <c r="N170" s="1"/>
      <c r="O170" s="1"/>
    </row>
    <row r="171" spans="1:15">
      <c r="A171" s="1"/>
      <c r="B171" s="1"/>
      <c r="C171" s="86"/>
      <c r="D171" s="1"/>
      <c r="E171" s="86"/>
      <c r="F171" s="1"/>
      <c r="G171" s="86"/>
      <c r="H171" s="1"/>
      <c r="I171" s="86"/>
      <c r="J171" s="1"/>
      <c r="K171" s="1"/>
      <c r="L171" s="1"/>
      <c r="M171" s="1"/>
      <c r="N171" s="1"/>
      <c r="O171" s="1"/>
    </row>
    <row r="172" spans="1:15">
      <c r="A172" s="1"/>
      <c r="B172" s="1"/>
      <c r="C172" s="86"/>
      <c r="D172" s="1"/>
      <c r="E172" s="86"/>
      <c r="F172" s="1"/>
      <c r="G172" s="86"/>
      <c r="H172" s="1"/>
      <c r="I172" s="86"/>
      <c r="J172" s="1"/>
      <c r="K172" s="1"/>
      <c r="L172" s="1"/>
      <c r="M172" s="1"/>
      <c r="N172" s="1"/>
      <c r="O172" s="1"/>
    </row>
    <row r="173" spans="1:15">
      <c r="A173" s="1"/>
      <c r="B173" s="1"/>
      <c r="C173" s="86"/>
      <c r="D173" s="1"/>
      <c r="E173" s="86"/>
      <c r="F173" s="1"/>
      <c r="G173" s="86"/>
      <c r="H173" s="1"/>
      <c r="I173" s="86"/>
      <c r="J173" s="1"/>
      <c r="K173" s="1"/>
      <c r="L173" s="1"/>
      <c r="M173" s="1"/>
      <c r="N173" s="1"/>
      <c r="O173" s="1"/>
    </row>
    <row r="174" spans="1:15">
      <c r="A174" s="1"/>
      <c r="B174" s="1"/>
      <c r="C174" s="86"/>
      <c r="D174" s="1"/>
      <c r="E174" s="86"/>
      <c r="F174" s="1"/>
      <c r="G174" s="86"/>
      <c r="H174" s="1"/>
      <c r="I174" s="86"/>
      <c r="J174" s="1"/>
      <c r="K174" s="1"/>
      <c r="L174" s="1"/>
      <c r="M174" s="1"/>
      <c r="N174" s="1"/>
      <c r="O174" s="1"/>
    </row>
    <row r="175" spans="1:15">
      <c r="A175" s="1"/>
      <c r="B175" s="1"/>
      <c r="C175" s="86"/>
      <c r="D175" s="1"/>
      <c r="E175" s="86"/>
      <c r="F175" s="1"/>
      <c r="G175" s="86"/>
      <c r="H175" s="1"/>
      <c r="I175" s="86"/>
      <c r="J175" s="1"/>
      <c r="K175" s="1"/>
      <c r="L175" s="1"/>
      <c r="M175" s="1"/>
      <c r="N175" s="1"/>
      <c r="O175" s="1"/>
    </row>
    <row r="176" spans="1:15">
      <c r="A176" s="1"/>
      <c r="B176" s="1"/>
      <c r="C176" s="86"/>
      <c r="D176" s="1"/>
      <c r="E176" s="86"/>
      <c r="F176" s="1"/>
      <c r="G176" s="86"/>
      <c r="H176" s="1"/>
      <c r="I176" s="86"/>
      <c r="J176" s="1"/>
      <c r="K176" s="1"/>
      <c r="L176" s="1"/>
      <c r="M176" s="1"/>
      <c r="N176" s="1"/>
      <c r="O176" s="1"/>
    </row>
    <row r="177" spans="1:15">
      <c r="A177" s="1"/>
      <c r="B177" s="1"/>
      <c r="C177" s="86"/>
      <c r="D177" s="1"/>
      <c r="E177" s="86"/>
      <c r="F177" s="1"/>
      <c r="G177" s="86"/>
      <c r="H177" s="1"/>
      <c r="I177" s="86"/>
      <c r="J177" s="1"/>
      <c r="K177" s="1"/>
      <c r="L177" s="1"/>
      <c r="M177" s="1"/>
      <c r="N177" s="1"/>
      <c r="O177" s="1"/>
    </row>
    <row r="178" spans="1:15">
      <c r="A178" s="1"/>
      <c r="B178" s="1"/>
      <c r="C178" s="86"/>
      <c r="D178" s="1"/>
      <c r="E178" s="86"/>
      <c r="F178" s="1"/>
      <c r="G178" s="86"/>
      <c r="H178" s="1"/>
      <c r="I178" s="86"/>
      <c r="J178" s="1"/>
      <c r="K178" s="1"/>
      <c r="L178" s="1"/>
      <c r="M178" s="1"/>
      <c r="N178" s="1"/>
      <c r="O178" s="1"/>
    </row>
    <row r="179" spans="1:15">
      <c r="A179" s="1"/>
      <c r="B179" s="1"/>
      <c r="C179" s="86"/>
      <c r="D179" s="1"/>
      <c r="E179" s="86"/>
      <c r="F179" s="1"/>
      <c r="G179" s="86"/>
      <c r="H179" s="1"/>
      <c r="I179" s="86"/>
      <c r="J179" s="1"/>
      <c r="K179" s="1"/>
      <c r="L179" s="1"/>
      <c r="M179" s="1"/>
      <c r="N179" s="1"/>
      <c r="O179" s="1"/>
    </row>
    <row r="180" spans="1:15">
      <c r="A180" s="1"/>
      <c r="B180" s="1"/>
      <c r="C180" s="86"/>
      <c r="D180" s="1"/>
      <c r="E180" s="86"/>
      <c r="F180" s="1"/>
      <c r="G180" s="86"/>
      <c r="H180" s="1"/>
      <c r="I180" s="86"/>
      <c r="J180" s="1"/>
      <c r="K180" s="1"/>
      <c r="L180" s="1"/>
      <c r="M180" s="1"/>
      <c r="N180" s="1"/>
      <c r="O180" s="1"/>
    </row>
    <row r="181" spans="1:15">
      <c r="A181" s="1"/>
      <c r="B181" s="1"/>
      <c r="C181" s="86"/>
      <c r="D181" s="1"/>
      <c r="E181" s="86"/>
      <c r="F181" s="1"/>
      <c r="G181" s="86"/>
      <c r="H181" s="1"/>
      <c r="I181" s="86"/>
      <c r="J181" s="1"/>
      <c r="K181" s="1"/>
      <c r="L181" s="1"/>
      <c r="M181" s="1"/>
      <c r="N181" s="1"/>
      <c r="O181" s="1"/>
    </row>
    <row r="182" spans="1:15">
      <c r="A182" s="1"/>
      <c r="B182" s="1"/>
      <c r="C182" s="86"/>
      <c r="D182" s="1"/>
      <c r="E182" s="86"/>
      <c r="F182" s="1"/>
      <c r="G182" s="86"/>
      <c r="H182" s="1"/>
      <c r="I182" s="86"/>
      <c r="J182" s="1"/>
      <c r="K182" s="1"/>
      <c r="L182" s="1"/>
      <c r="M182" s="1"/>
      <c r="N182" s="1"/>
      <c r="O182" s="1"/>
    </row>
    <row r="183" spans="1:15">
      <c r="A183" s="1"/>
      <c r="B183" s="1"/>
      <c r="C183" s="86"/>
      <c r="D183" s="1"/>
      <c r="E183" s="86"/>
      <c r="F183" s="1"/>
      <c r="G183" s="86"/>
      <c r="H183" s="1"/>
      <c r="I183" s="86"/>
      <c r="J183" s="1"/>
      <c r="K183" s="1"/>
      <c r="L183" s="1"/>
      <c r="M183" s="1"/>
      <c r="N183" s="1"/>
      <c r="O183" s="1"/>
    </row>
    <row r="184" spans="1:15">
      <c r="A184" s="1"/>
      <c r="B184" s="1"/>
      <c r="C184" s="86"/>
      <c r="D184" s="1"/>
      <c r="E184" s="86"/>
      <c r="F184" s="1"/>
      <c r="G184" s="86"/>
      <c r="H184" s="1"/>
      <c r="I184" s="86"/>
      <c r="J184" s="1"/>
      <c r="K184" s="1"/>
      <c r="L184" s="1"/>
      <c r="M184" s="1"/>
      <c r="N184" s="1"/>
      <c r="O184" s="1"/>
    </row>
    <row r="185" spans="1:15">
      <c r="A185" s="1"/>
      <c r="B185" s="1"/>
      <c r="C185" s="86"/>
      <c r="D185" s="1"/>
      <c r="E185" s="86"/>
      <c r="F185" s="1"/>
      <c r="G185" s="86"/>
      <c r="H185" s="1"/>
      <c r="I185" s="86"/>
      <c r="J185" s="1"/>
      <c r="K185" s="1"/>
      <c r="L185" s="1"/>
      <c r="M185" s="1"/>
      <c r="N185" s="1"/>
      <c r="O185" s="1"/>
    </row>
    <row r="186" spans="1:15">
      <c r="A186" s="1"/>
      <c r="B186" s="1"/>
      <c r="C186" s="86"/>
      <c r="D186" s="1"/>
      <c r="E186" s="86"/>
      <c r="F186" s="1"/>
      <c r="G186" s="86"/>
      <c r="H186" s="1"/>
      <c r="I186" s="86"/>
      <c r="J186" s="1"/>
      <c r="K186" s="1"/>
      <c r="L186" s="1"/>
      <c r="M186" s="1"/>
      <c r="N186" s="1"/>
      <c r="O186" s="1"/>
    </row>
    <row r="187" spans="1:15">
      <c r="A187" s="1"/>
      <c r="B187" s="1"/>
      <c r="C187" s="86"/>
      <c r="D187" s="1"/>
      <c r="E187" s="86"/>
      <c r="F187" s="1"/>
      <c r="G187" s="86"/>
      <c r="H187" s="1"/>
      <c r="I187" s="86"/>
      <c r="J187" s="1"/>
      <c r="K187" s="1"/>
      <c r="L187" s="1"/>
      <c r="M187" s="1"/>
      <c r="N187" s="1"/>
      <c r="O187" s="1"/>
    </row>
    <row r="188" spans="1:15">
      <c r="A188" s="1"/>
      <c r="B188" s="1"/>
      <c r="C188" s="86"/>
      <c r="D188" s="1"/>
      <c r="E188" s="86"/>
      <c r="F188" s="1"/>
      <c r="G188" s="86"/>
      <c r="H188" s="1"/>
      <c r="I188" s="86"/>
      <c r="J188" s="1"/>
      <c r="K188" s="1"/>
      <c r="L188" s="1"/>
      <c r="M188" s="1"/>
      <c r="N188" s="1"/>
      <c r="O188" s="1"/>
    </row>
    <row r="189" spans="1:15">
      <c r="A189" s="1"/>
      <c r="B189" s="1"/>
      <c r="C189" s="86"/>
      <c r="D189" s="1"/>
      <c r="E189" s="86"/>
      <c r="F189" s="1"/>
      <c r="G189" s="86"/>
      <c r="H189" s="1"/>
      <c r="I189" s="86"/>
      <c r="J189" s="1"/>
      <c r="K189" s="1"/>
      <c r="L189" s="1"/>
      <c r="M189" s="1"/>
      <c r="N189" s="1"/>
      <c r="O189" s="1"/>
    </row>
    <row r="190" spans="1:15">
      <c r="A190" s="1"/>
      <c r="B190" s="1"/>
      <c r="C190" s="86"/>
      <c r="D190" s="1"/>
      <c r="E190" s="86"/>
      <c r="F190" s="1"/>
      <c r="G190" s="86"/>
      <c r="H190" s="1"/>
      <c r="I190" s="86"/>
      <c r="J190" s="1"/>
      <c r="K190" s="1"/>
      <c r="L190" s="1"/>
      <c r="M190" s="1"/>
      <c r="N190" s="1"/>
      <c r="O190" s="1"/>
    </row>
    <row r="191" spans="1:15">
      <c r="A191" s="1"/>
      <c r="B191" s="1"/>
      <c r="C191" s="86"/>
      <c r="D191" s="1"/>
      <c r="E191" s="86"/>
      <c r="F191" s="1"/>
      <c r="G191" s="86"/>
      <c r="H191" s="1"/>
      <c r="I191" s="86"/>
      <c r="J191" s="1"/>
      <c r="K191" s="1"/>
      <c r="L191" s="1"/>
      <c r="M191" s="1"/>
      <c r="N191" s="1"/>
      <c r="O191" s="1"/>
    </row>
    <row r="192" spans="1:15">
      <c r="A192" s="1"/>
      <c r="B192" s="1"/>
      <c r="C192" s="86"/>
      <c r="D192" s="1"/>
      <c r="E192" s="86"/>
      <c r="F192" s="1"/>
      <c r="G192" s="86"/>
      <c r="H192" s="1"/>
      <c r="I192" s="86"/>
      <c r="J192" s="1"/>
      <c r="K192" s="1"/>
      <c r="L192" s="1"/>
      <c r="M192" s="1"/>
      <c r="N192" s="1"/>
      <c r="O192" s="1"/>
    </row>
    <row r="193" spans="1:15">
      <c r="A193" s="1"/>
      <c r="B193" s="1"/>
      <c r="C193" s="86"/>
      <c r="D193" s="1"/>
      <c r="E193" s="86"/>
      <c r="F193" s="1"/>
      <c r="G193" s="86"/>
      <c r="H193" s="1"/>
      <c r="I193" s="86"/>
      <c r="J193" s="1"/>
      <c r="K193" s="1"/>
      <c r="L193" s="1"/>
      <c r="M193" s="1"/>
      <c r="N193" s="1"/>
      <c r="O193" s="1"/>
    </row>
    <row r="194" spans="1:15">
      <c r="A194" s="1"/>
      <c r="B194" s="1"/>
      <c r="C194" s="86"/>
      <c r="D194" s="1"/>
      <c r="E194" s="86"/>
      <c r="F194" s="1"/>
      <c r="G194" s="86"/>
      <c r="H194" s="1"/>
      <c r="I194" s="86"/>
      <c r="J194" s="1"/>
      <c r="K194" s="1"/>
      <c r="L194" s="1"/>
      <c r="M194" s="1"/>
      <c r="N194" s="1"/>
      <c r="O194" s="1"/>
    </row>
    <row r="195" spans="1:15">
      <c r="A195" s="1"/>
      <c r="B195" s="1"/>
      <c r="C195" s="86"/>
      <c r="D195" s="1"/>
      <c r="E195" s="86"/>
      <c r="F195" s="1"/>
      <c r="G195" s="86"/>
      <c r="H195" s="1"/>
      <c r="I195" s="86"/>
      <c r="J195" s="1"/>
      <c r="K195" s="1"/>
      <c r="L195" s="1"/>
      <c r="M195" s="1"/>
      <c r="N195" s="1"/>
      <c r="O195" s="1"/>
    </row>
    <row r="196" spans="1:15">
      <c r="A196" s="1"/>
      <c r="B196" s="1"/>
      <c r="C196" s="86"/>
      <c r="D196" s="1"/>
      <c r="E196" s="86"/>
      <c r="F196" s="1"/>
      <c r="G196" s="86"/>
      <c r="H196" s="1"/>
      <c r="I196" s="86"/>
      <c r="J196" s="1"/>
      <c r="K196" s="1"/>
      <c r="L196" s="1"/>
      <c r="M196" s="1"/>
      <c r="N196" s="1"/>
      <c r="O196" s="1"/>
    </row>
    <row r="197" spans="1:15">
      <c r="A197" s="1"/>
      <c r="B197" s="1"/>
      <c r="C197" s="86"/>
      <c r="D197" s="1"/>
      <c r="E197" s="86"/>
      <c r="F197" s="1"/>
      <c r="G197" s="86"/>
      <c r="H197" s="1"/>
      <c r="I197" s="86"/>
      <c r="J197" s="1"/>
      <c r="K197" s="1"/>
      <c r="L197" s="1"/>
      <c r="M197" s="1"/>
      <c r="N197" s="1"/>
      <c r="O197" s="1"/>
    </row>
    <row r="198" spans="1:15">
      <c r="A198" s="1"/>
      <c r="B198" s="1"/>
      <c r="C198" s="86"/>
      <c r="D198" s="1"/>
      <c r="E198" s="86"/>
      <c r="F198" s="1"/>
      <c r="G198" s="86"/>
      <c r="H198" s="1"/>
      <c r="I198" s="86"/>
      <c r="J198" s="1"/>
      <c r="K198" s="1"/>
      <c r="L198" s="1"/>
      <c r="M198" s="1"/>
      <c r="N198" s="1"/>
      <c r="O198" s="1"/>
    </row>
    <row r="199" spans="1:15">
      <c r="A199" s="1"/>
      <c r="B199" s="1"/>
      <c r="C199" s="86"/>
      <c r="D199" s="1"/>
      <c r="E199" s="86"/>
      <c r="F199" s="1"/>
      <c r="G199" s="86"/>
      <c r="H199" s="1"/>
      <c r="I199" s="86"/>
      <c r="J199" s="1"/>
      <c r="K199" s="1"/>
      <c r="L199" s="1"/>
      <c r="M199" s="1"/>
      <c r="N199" s="1"/>
      <c r="O199" s="1"/>
    </row>
    <row r="200" spans="1:15">
      <c r="A200" s="1"/>
      <c r="B200" s="1"/>
      <c r="C200" s="86"/>
      <c r="D200" s="1"/>
      <c r="E200" s="86"/>
      <c r="F200" s="1"/>
      <c r="G200" s="86"/>
      <c r="H200" s="1"/>
      <c r="I200" s="86"/>
      <c r="J200" s="1"/>
      <c r="K200" s="1"/>
      <c r="L200" s="1"/>
      <c r="M200" s="1"/>
      <c r="N200" s="1"/>
      <c r="O200" s="1"/>
    </row>
    <row r="201" spans="1:15">
      <c r="A201" s="1"/>
      <c r="B201" s="1"/>
      <c r="C201" s="86"/>
      <c r="D201" s="1"/>
      <c r="E201" s="86"/>
      <c r="F201" s="1"/>
      <c r="G201" s="86"/>
      <c r="H201" s="1"/>
      <c r="I201" s="86"/>
      <c r="J201" s="1"/>
      <c r="K201" s="1"/>
      <c r="L201" s="1"/>
      <c r="M201" s="1"/>
      <c r="N201" s="1"/>
      <c r="O201" s="1"/>
    </row>
    <row r="202" spans="1:15">
      <c r="A202" s="1"/>
      <c r="B202" s="1"/>
      <c r="C202" s="86"/>
      <c r="D202" s="1"/>
      <c r="E202" s="86"/>
      <c r="F202" s="1"/>
      <c r="G202" s="86"/>
      <c r="H202" s="1"/>
      <c r="I202" s="86"/>
      <c r="J202" s="1"/>
      <c r="K202" s="1"/>
      <c r="L202" s="1"/>
      <c r="M202" s="1"/>
      <c r="N202" s="1"/>
      <c r="O202" s="1"/>
    </row>
    <row r="203" spans="1:15">
      <c r="A203" s="1"/>
      <c r="B203" s="1"/>
      <c r="C203" s="86"/>
      <c r="D203" s="1"/>
      <c r="E203" s="86"/>
      <c r="F203" s="1"/>
      <c r="G203" s="86"/>
      <c r="H203" s="1"/>
      <c r="I203" s="86"/>
      <c r="J203" s="1"/>
      <c r="K203" s="1"/>
      <c r="L203" s="1"/>
      <c r="M203" s="1"/>
      <c r="N203" s="1"/>
      <c r="O203" s="1"/>
    </row>
    <row r="204" spans="1:15">
      <c r="A204" s="1"/>
      <c r="B204" s="1"/>
      <c r="C204" s="86"/>
      <c r="D204" s="1"/>
      <c r="E204" s="86"/>
      <c r="F204" s="1"/>
      <c r="G204" s="86"/>
      <c r="H204" s="1"/>
      <c r="I204" s="86"/>
      <c r="J204" s="1"/>
      <c r="K204" s="1"/>
      <c r="L204" s="1"/>
      <c r="M204" s="1"/>
      <c r="N204" s="1"/>
      <c r="O204" s="1"/>
    </row>
    <row r="205" spans="1:15">
      <c r="A205" s="1"/>
      <c r="B205" s="1"/>
      <c r="C205" s="86"/>
      <c r="D205" s="1"/>
      <c r="E205" s="86"/>
      <c r="F205" s="1"/>
      <c r="G205" s="86"/>
      <c r="H205" s="1"/>
      <c r="I205" s="86"/>
      <c r="J205" s="1"/>
      <c r="K205" s="1"/>
      <c r="L205" s="1"/>
      <c r="M205" s="1"/>
      <c r="N205" s="1"/>
      <c r="O205" s="1"/>
    </row>
    <row r="206" spans="1:15">
      <c r="A206" s="1"/>
      <c r="B206" s="1"/>
      <c r="C206" s="86"/>
      <c r="D206" s="1"/>
      <c r="E206" s="86"/>
      <c r="F206" s="1"/>
      <c r="G206" s="86"/>
      <c r="H206" s="1"/>
      <c r="I206" s="86"/>
      <c r="J206" s="1"/>
      <c r="K206" s="1"/>
      <c r="L206" s="1"/>
      <c r="M206" s="1"/>
      <c r="N206" s="1"/>
      <c r="O206" s="1"/>
    </row>
    <row r="207" spans="1:15">
      <c r="A207" s="1"/>
      <c r="B207" s="1"/>
      <c r="C207" s="86"/>
      <c r="D207" s="1"/>
      <c r="E207" s="86"/>
      <c r="F207" s="1"/>
      <c r="G207" s="86"/>
      <c r="H207" s="1"/>
      <c r="I207" s="86"/>
      <c r="J207" s="1"/>
      <c r="K207" s="1"/>
      <c r="L207" s="1"/>
      <c r="M207" s="1"/>
      <c r="N207" s="1"/>
      <c r="O207" s="1"/>
    </row>
    <row r="208" spans="1:15">
      <c r="A208" s="1"/>
      <c r="B208" s="1"/>
      <c r="C208" s="86"/>
      <c r="D208" s="1"/>
      <c r="E208" s="86"/>
      <c r="F208" s="1"/>
      <c r="G208" s="86"/>
      <c r="H208" s="1"/>
      <c r="I208" s="86"/>
      <c r="J208" s="1"/>
      <c r="K208" s="1"/>
      <c r="L208" s="1"/>
      <c r="M208" s="1"/>
      <c r="N208" s="1"/>
      <c r="O208" s="1"/>
    </row>
    <row r="209" spans="1:15">
      <c r="A209" s="1"/>
      <c r="B209" s="1"/>
      <c r="C209" s="86"/>
      <c r="D209" s="1"/>
      <c r="E209" s="86"/>
      <c r="F209" s="1"/>
      <c r="G209" s="86"/>
      <c r="H209" s="1"/>
      <c r="I209" s="86"/>
      <c r="J209" s="1"/>
      <c r="K209" s="1"/>
      <c r="L209" s="1"/>
      <c r="M209" s="1"/>
      <c r="N209" s="1"/>
      <c r="O209" s="1"/>
    </row>
    <row r="210" spans="1:15">
      <c r="A210" s="1"/>
      <c r="B210" s="1"/>
      <c r="C210" s="86"/>
      <c r="D210" s="1"/>
      <c r="E210" s="86"/>
      <c r="F210" s="1"/>
      <c r="G210" s="86"/>
      <c r="H210" s="1"/>
      <c r="I210" s="86"/>
      <c r="J210" s="1"/>
      <c r="K210" s="1"/>
      <c r="L210" s="1"/>
      <c r="M210" s="1"/>
      <c r="N210" s="1"/>
      <c r="O210" s="1"/>
    </row>
    <row r="211" spans="1:15">
      <c r="A211" s="1"/>
      <c r="B211" s="1"/>
      <c r="C211" s="86"/>
      <c r="D211" s="1"/>
      <c r="E211" s="86"/>
      <c r="F211" s="1"/>
      <c r="G211" s="86"/>
      <c r="H211" s="1"/>
      <c r="I211" s="86"/>
      <c r="J211" s="1"/>
      <c r="K211" s="1"/>
      <c r="L211" s="1"/>
      <c r="M211" s="1"/>
      <c r="N211" s="1"/>
      <c r="O211" s="1"/>
    </row>
    <row r="212" spans="1:15">
      <c r="A212" s="1"/>
      <c r="B212" s="1"/>
      <c r="C212" s="86"/>
      <c r="D212" s="1"/>
      <c r="E212" s="86"/>
      <c r="F212" s="1"/>
      <c r="G212" s="86"/>
      <c r="H212" s="1"/>
      <c r="I212" s="86"/>
      <c r="J212" s="1"/>
      <c r="K212" s="1"/>
      <c r="L212" s="1"/>
      <c r="M212" s="1"/>
      <c r="N212" s="1"/>
      <c r="O212" s="1"/>
    </row>
    <row r="213" spans="1:15">
      <c r="A213" s="1"/>
      <c r="B213" s="1"/>
      <c r="C213" s="86"/>
      <c r="D213" s="1"/>
      <c r="E213" s="86"/>
      <c r="F213" s="1"/>
      <c r="G213" s="86"/>
      <c r="H213" s="1"/>
      <c r="I213" s="86"/>
      <c r="J213" s="1"/>
      <c r="K213" s="1"/>
      <c r="L213" s="1"/>
      <c r="M213" s="1"/>
      <c r="N213" s="1"/>
      <c r="O213" s="1"/>
    </row>
    <row r="214" spans="1:15">
      <c r="A214" s="1"/>
      <c r="B214" s="1"/>
      <c r="C214" s="86"/>
      <c r="D214" s="1"/>
      <c r="E214" s="86"/>
      <c r="F214" s="1"/>
      <c r="G214" s="86"/>
      <c r="H214" s="1"/>
      <c r="I214" s="86"/>
      <c r="J214" s="1"/>
      <c r="K214" s="1"/>
      <c r="L214" s="1"/>
      <c r="M214" s="1"/>
      <c r="N214" s="1"/>
      <c r="O214" s="1"/>
    </row>
    <row r="215" spans="1:15">
      <c r="A215" s="1"/>
      <c r="B215" s="1"/>
      <c r="C215" s="86"/>
      <c r="D215" s="1"/>
      <c r="E215" s="86"/>
      <c r="F215" s="1"/>
      <c r="G215" s="86"/>
      <c r="H215" s="1"/>
      <c r="I215" s="86"/>
      <c r="J215" s="1"/>
      <c r="K215" s="1"/>
      <c r="L215" s="1"/>
      <c r="M215" s="1"/>
      <c r="N215" s="1"/>
      <c r="O215" s="1"/>
    </row>
    <row r="216" spans="1:15">
      <c r="A216" s="1"/>
      <c r="B216" s="1"/>
      <c r="C216" s="86"/>
      <c r="D216" s="1"/>
      <c r="E216" s="86"/>
      <c r="F216" s="1"/>
      <c r="G216" s="86"/>
      <c r="H216" s="1"/>
      <c r="I216" s="86"/>
      <c r="J216" s="1"/>
      <c r="K216" s="1"/>
      <c r="L216" s="1"/>
      <c r="M216" s="1"/>
      <c r="N216" s="1"/>
      <c r="O216" s="1"/>
    </row>
    <row r="217" spans="1:15">
      <c r="A217" s="1"/>
      <c r="B217" s="1"/>
      <c r="C217" s="86"/>
      <c r="D217" s="1"/>
      <c r="E217" s="86"/>
      <c r="F217" s="1"/>
      <c r="G217" s="86"/>
      <c r="H217" s="1"/>
      <c r="I217" s="86"/>
      <c r="J217" s="1"/>
      <c r="K217" s="1"/>
      <c r="L217" s="1"/>
      <c r="M217" s="1"/>
      <c r="N217" s="1"/>
      <c r="O217" s="1"/>
    </row>
    <row r="218" spans="1:15">
      <c r="A218" s="1"/>
      <c r="B218" s="1"/>
      <c r="C218" s="86"/>
      <c r="D218" s="1"/>
      <c r="E218" s="86"/>
      <c r="F218" s="1"/>
      <c r="G218" s="86"/>
      <c r="H218" s="1"/>
      <c r="I218" s="86"/>
      <c r="J218" s="1"/>
      <c r="K218" s="1"/>
      <c r="L218" s="1"/>
      <c r="M218" s="1"/>
      <c r="N218" s="1"/>
      <c r="O218" s="1"/>
    </row>
    <row r="219" spans="1:15">
      <c r="A219" s="1"/>
      <c r="B219" s="1"/>
      <c r="C219" s="86"/>
      <c r="D219" s="1"/>
      <c r="E219" s="86"/>
      <c r="F219" s="1"/>
      <c r="G219" s="86"/>
      <c r="H219" s="1"/>
      <c r="I219" s="86"/>
      <c r="J219" s="1"/>
      <c r="K219" s="1"/>
      <c r="L219" s="1"/>
      <c r="M219" s="1"/>
      <c r="N219" s="1"/>
      <c r="O219" s="1"/>
    </row>
    <row r="220" spans="1:15">
      <c r="A220" s="1"/>
      <c r="B220" s="1"/>
      <c r="C220" s="86"/>
      <c r="D220" s="1"/>
      <c r="E220" s="86"/>
      <c r="F220" s="1"/>
      <c r="G220" s="86"/>
      <c r="H220" s="1"/>
      <c r="I220" s="86"/>
      <c r="J220" s="1"/>
      <c r="K220" s="1"/>
      <c r="L220" s="1"/>
      <c r="M220" s="1"/>
      <c r="N220" s="1"/>
      <c r="O220" s="1"/>
    </row>
    <row r="221" spans="1:15">
      <c r="A221" s="1"/>
      <c r="B221" s="1"/>
      <c r="C221" s="86"/>
      <c r="D221" s="1"/>
      <c r="E221" s="86"/>
      <c r="F221" s="1"/>
      <c r="G221" s="86"/>
      <c r="H221" s="1"/>
      <c r="I221" s="86"/>
      <c r="J221" s="1"/>
      <c r="K221" s="1"/>
      <c r="L221" s="1"/>
      <c r="M221" s="1"/>
      <c r="N221" s="1"/>
      <c r="O221" s="1"/>
    </row>
    <row r="222" spans="1:15">
      <c r="A222" s="1"/>
      <c r="B222" s="1"/>
      <c r="C222" s="86"/>
      <c r="D222" s="1"/>
      <c r="E222" s="86"/>
      <c r="F222" s="1"/>
      <c r="G222" s="86"/>
      <c r="H222" s="1"/>
      <c r="I222" s="86"/>
      <c r="J222" s="1"/>
      <c r="K222" s="1"/>
      <c r="L222" s="1"/>
      <c r="M222" s="1"/>
      <c r="N222" s="1"/>
      <c r="O222" s="1"/>
    </row>
    <row r="223" spans="1:15">
      <c r="A223" s="1"/>
      <c r="B223" s="1"/>
      <c r="C223" s="86"/>
      <c r="D223" s="1"/>
      <c r="E223" s="86"/>
      <c r="F223" s="1"/>
      <c r="G223" s="86"/>
      <c r="H223" s="1"/>
      <c r="I223" s="86"/>
      <c r="J223" s="1"/>
      <c r="K223" s="1"/>
      <c r="L223" s="1"/>
      <c r="M223" s="1"/>
      <c r="N223" s="1"/>
      <c r="O223" s="1"/>
    </row>
    <row r="224" spans="1:15">
      <c r="A224" s="1"/>
      <c r="B224" s="1"/>
      <c r="C224" s="86"/>
      <c r="D224" s="1"/>
      <c r="E224" s="86"/>
      <c r="F224" s="1"/>
      <c r="G224" s="86"/>
      <c r="H224" s="1"/>
      <c r="I224" s="86"/>
      <c r="J224" s="1"/>
      <c r="K224" s="1"/>
      <c r="L224" s="1"/>
      <c r="M224" s="1"/>
      <c r="N224" s="1"/>
      <c r="O224" s="1"/>
    </row>
    <row r="225" spans="1:15">
      <c r="A225" s="1"/>
      <c r="B225" s="1"/>
      <c r="C225" s="86"/>
      <c r="D225" s="1"/>
      <c r="E225" s="86"/>
      <c r="F225" s="1"/>
      <c r="G225" s="86"/>
      <c r="H225" s="1"/>
      <c r="I225" s="86"/>
      <c r="J225" s="1"/>
      <c r="K225" s="1"/>
      <c r="L225" s="1"/>
      <c r="M225" s="1"/>
      <c r="N225" s="1"/>
      <c r="O225" s="1"/>
    </row>
    <row r="226" spans="1:15">
      <c r="A226" s="1"/>
      <c r="B226" s="1"/>
      <c r="C226" s="86"/>
      <c r="D226" s="1"/>
      <c r="E226" s="86"/>
      <c r="F226" s="1"/>
      <c r="G226" s="86"/>
      <c r="H226" s="1"/>
      <c r="I226" s="86"/>
      <c r="J226" s="1"/>
      <c r="K226" s="1"/>
      <c r="L226" s="1"/>
      <c r="M226" s="1"/>
      <c r="N226" s="1"/>
      <c r="O226" s="1"/>
    </row>
    <row r="227" spans="1:15">
      <c r="A227" s="1"/>
      <c r="B227" s="1"/>
      <c r="C227" s="86"/>
      <c r="D227" s="1"/>
      <c r="E227" s="86"/>
      <c r="F227" s="1"/>
      <c r="G227" s="86"/>
      <c r="H227" s="1"/>
      <c r="I227" s="86"/>
      <c r="J227" s="1"/>
      <c r="K227" s="1"/>
      <c r="L227" s="1"/>
      <c r="M227" s="1"/>
      <c r="N227" s="1"/>
      <c r="O227" s="1"/>
    </row>
    <row r="228" spans="1:15">
      <c r="A228" s="1"/>
      <c r="B228" s="1"/>
      <c r="C228" s="86"/>
      <c r="D228" s="1"/>
      <c r="E228" s="86"/>
      <c r="F228" s="1"/>
      <c r="G228" s="86"/>
      <c r="H228" s="1"/>
      <c r="I228" s="86"/>
      <c r="J228" s="1"/>
      <c r="K228" s="1"/>
      <c r="L228" s="1"/>
      <c r="M228" s="1"/>
      <c r="N228" s="1"/>
      <c r="O228" s="1"/>
    </row>
    <row r="229" spans="1:15">
      <c r="A229" s="1"/>
      <c r="B229" s="1"/>
      <c r="C229" s="86"/>
      <c r="D229" s="1"/>
      <c r="E229" s="86"/>
      <c r="F229" s="1"/>
      <c r="G229" s="86"/>
      <c r="H229" s="1"/>
      <c r="I229" s="86"/>
      <c r="J229" s="1"/>
      <c r="K229" s="1"/>
      <c r="L229" s="1"/>
      <c r="M229" s="1"/>
      <c r="N229" s="1"/>
      <c r="O229" s="1"/>
    </row>
    <row r="230" spans="1:15">
      <c r="A230" s="1"/>
      <c r="B230" s="1"/>
      <c r="C230" s="86"/>
      <c r="D230" s="1"/>
      <c r="E230" s="86"/>
      <c r="F230" s="1"/>
      <c r="G230" s="86"/>
      <c r="H230" s="1"/>
      <c r="I230" s="86"/>
      <c r="J230" s="1"/>
      <c r="K230" s="1"/>
      <c r="L230" s="1"/>
      <c r="M230" s="1"/>
      <c r="N230" s="1"/>
      <c r="O230" s="1"/>
    </row>
    <row r="231" spans="1:15">
      <c r="A231" s="1"/>
      <c r="B231" s="1"/>
      <c r="C231" s="86"/>
      <c r="D231" s="1"/>
      <c r="E231" s="86"/>
      <c r="F231" s="1"/>
      <c r="G231" s="86"/>
      <c r="H231" s="1"/>
      <c r="I231" s="86"/>
      <c r="J231" s="1"/>
      <c r="K231" s="1"/>
      <c r="L231" s="1"/>
      <c r="M231" s="1"/>
      <c r="N231" s="1"/>
      <c r="O231" s="1"/>
    </row>
    <row r="232" spans="1:15">
      <c r="A232" s="1"/>
      <c r="B232" s="1"/>
      <c r="C232" s="86"/>
      <c r="D232" s="1"/>
      <c r="E232" s="86"/>
      <c r="F232" s="1"/>
      <c r="G232" s="86"/>
      <c r="H232" s="1"/>
      <c r="I232" s="86"/>
      <c r="J232" s="1"/>
      <c r="K232" s="1"/>
      <c r="L232" s="1"/>
      <c r="M232" s="1"/>
      <c r="N232" s="1"/>
      <c r="O232" s="1"/>
    </row>
    <row r="233" spans="1:15">
      <c r="A233" s="1"/>
      <c r="B233" s="1"/>
      <c r="C233" s="86"/>
      <c r="D233" s="1"/>
      <c r="E233" s="86"/>
      <c r="F233" s="1"/>
      <c r="G233" s="86"/>
      <c r="H233" s="1"/>
      <c r="I233" s="86"/>
      <c r="J233" s="1"/>
      <c r="K233" s="1"/>
      <c r="L233" s="1"/>
      <c r="M233" s="1"/>
      <c r="N233" s="1"/>
      <c r="O233" s="1"/>
    </row>
    <row r="234" spans="1:15">
      <c r="A234" s="1"/>
      <c r="B234" s="1"/>
      <c r="C234" s="86"/>
      <c r="D234" s="1"/>
      <c r="E234" s="86"/>
      <c r="F234" s="1"/>
      <c r="G234" s="86"/>
      <c r="H234" s="1"/>
      <c r="I234" s="86"/>
      <c r="J234" s="1"/>
      <c r="K234" s="1"/>
      <c r="L234" s="1"/>
      <c r="M234" s="1"/>
      <c r="N234" s="1"/>
      <c r="O234" s="1"/>
    </row>
    <row r="235" spans="1:15">
      <c r="A235" s="1"/>
      <c r="B235" s="1"/>
      <c r="C235" s="86"/>
      <c r="D235" s="1"/>
      <c r="E235" s="86"/>
      <c r="F235" s="1"/>
      <c r="G235" s="86"/>
      <c r="H235" s="1"/>
      <c r="I235" s="86"/>
      <c r="J235" s="1"/>
      <c r="K235" s="1"/>
      <c r="L235" s="1"/>
      <c r="M235" s="1"/>
      <c r="N235" s="1"/>
      <c r="O235" s="1"/>
    </row>
    <row r="236" spans="1:15">
      <c r="A236" s="1"/>
      <c r="B236" s="1"/>
      <c r="C236" s="86"/>
      <c r="D236" s="1"/>
      <c r="E236" s="86"/>
      <c r="F236" s="1"/>
      <c r="G236" s="86"/>
      <c r="H236" s="1"/>
      <c r="I236" s="86"/>
      <c r="J236" s="1"/>
      <c r="K236" s="1"/>
      <c r="L236" s="1"/>
      <c r="M236" s="1"/>
      <c r="N236" s="1"/>
      <c r="O236" s="1"/>
    </row>
    <row r="237" spans="1:15">
      <c r="A237" s="1"/>
      <c r="B237" s="1"/>
      <c r="C237" s="86"/>
      <c r="D237" s="1"/>
      <c r="E237" s="86"/>
      <c r="F237" s="1"/>
      <c r="G237" s="86"/>
      <c r="H237" s="1"/>
      <c r="I237" s="86"/>
      <c r="J237" s="1"/>
      <c r="K237" s="1"/>
      <c r="L237" s="1"/>
      <c r="M237" s="1"/>
      <c r="N237" s="1"/>
      <c r="O237" s="1"/>
    </row>
    <row r="238" spans="1:15">
      <c r="A238" s="1"/>
      <c r="B238" s="1"/>
      <c r="C238" s="86"/>
      <c r="D238" s="1"/>
      <c r="E238" s="86"/>
      <c r="F238" s="1"/>
      <c r="G238" s="86"/>
      <c r="H238" s="1"/>
      <c r="I238" s="86"/>
      <c r="J238" s="1"/>
      <c r="K238" s="1"/>
      <c r="L238" s="1"/>
      <c r="M238" s="1"/>
      <c r="N238" s="1"/>
      <c r="O238" s="1"/>
    </row>
    <row r="239" spans="1:15">
      <c r="A239" s="1"/>
      <c r="B239" s="1"/>
      <c r="C239" s="86"/>
      <c r="D239" s="1"/>
      <c r="E239" s="86"/>
      <c r="F239" s="1"/>
      <c r="G239" s="86"/>
      <c r="H239" s="1"/>
      <c r="I239" s="86"/>
      <c r="J239" s="1"/>
      <c r="K239" s="1"/>
      <c r="L239" s="1"/>
      <c r="M239" s="1"/>
      <c r="N239" s="1"/>
      <c r="O239" s="1"/>
    </row>
    <row r="240" spans="1:15">
      <c r="A240" s="1"/>
      <c r="B240" s="1"/>
      <c r="C240" s="86"/>
      <c r="D240" s="1"/>
      <c r="E240" s="86"/>
      <c r="F240" s="1"/>
      <c r="G240" s="86"/>
      <c r="H240" s="1"/>
      <c r="I240" s="86"/>
      <c r="J240" s="1"/>
      <c r="K240" s="1"/>
      <c r="L240" s="1"/>
      <c r="M240" s="1"/>
      <c r="N240" s="1"/>
      <c r="O240" s="1"/>
    </row>
    <row r="241" spans="1:15">
      <c r="A241" s="1"/>
      <c r="B241" s="1"/>
      <c r="C241" s="86"/>
      <c r="D241" s="1"/>
      <c r="E241" s="86"/>
      <c r="F241" s="1"/>
      <c r="G241" s="86"/>
      <c r="H241" s="1"/>
      <c r="I241" s="86"/>
      <c r="J241" s="1"/>
      <c r="K241" s="1"/>
      <c r="L241" s="1"/>
      <c r="M241" s="1"/>
      <c r="N241" s="1"/>
      <c r="O241" s="1"/>
    </row>
    <row r="242" spans="1:15">
      <c r="A242" s="1"/>
      <c r="B242" s="1"/>
      <c r="C242" s="86"/>
      <c r="D242" s="1"/>
      <c r="E242" s="86"/>
      <c r="F242" s="1"/>
      <c r="G242" s="86"/>
      <c r="H242" s="1"/>
      <c r="I242" s="86"/>
      <c r="J242" s="1"/>
      <c r="K242" s="1"/>
      <c r="L242" s="1"/>
      <c r="M242" s="1"/>
      <c r="N242" s="1"/>
      <c r="O242" s="1"/>
    </row>
    <row r="243" spans="1:15">
      <c r="A243" s="1"/>
      <c r="B243" s="1"/>
      <c r="C243" s="86"/>
      <c r="D243" s="1"/>
      <c r="E243" s="86"/>
      <c r="F243" s="1"/>
      <c r="G243" s="86"/>
      <c r="H243" s="1"/>
      <c r="I243" s="86"/>
      <c r="J243" s="1"/>
      <c r="K243" s="1"/>
      <c r="L243" s="1"/>
      <c r="M243" s="1"/>
      <c r="N243" s="1"/>
      <c r="O243" s="1"/>
    </row>
    <row r="244" spans="1:15">
      <c r="A244" s="1"/>
      <c r="B244" s="1"/>
      <c r="C244" s="86"/>
      <c r="D244" s="1"/>
      <c r="E244" s="86"/>
      <c r="F244" s="1"/>
      <c r="G244" s="86"/>
      <c r="H244" s="1"/>
      <c r="I244" s="86"/>
      <c r="J244" s="1"/>
      <c r="K244" s="1"/>
      <c r="L244" s="1"/>
      <c r="M244" s="1"/>
      <c r="N244" s="1"/>
      <c r="O244" s="1"/>
    </row>
    <row r="245" spans="1:15">
      <c r="A245" s="1"/>
      <c r="B245" s="1"/>
      <c r="C245" s="86"/>
      <c r="D245" s="1"/>
      <c r="E245" s="86"/>
      <c r="F245" s="1"/>
      <c r="G245" s="86"/>
      <c r="H245" s="1"/>
      <c r="I245" s="86"/>
      <c r="J245" s="1"/>
      <c r="K245" s="1"/>
      <c r="L245" s="1"/>
      <c r="M245" s="1"/>
      <c r="N245" s="1"/>
      <c r="O245" s="1"/>
    </row>
    <row r="246" spans="1:15">
      <c r="A246" s="1"/>
      <c r="B246" s="1"/>
      <c r="C246" s="86"/>
      <c r="D246" s="1"/>
      <c r="E246" s="86"/>
      <c r="F246" s="1"/>
      <c r="G246" s="86"/>
      <c r="H246" s="1"/>
      <c r="I246" s="86"/>
      <c r="J246" s="1"/>
      <c r="K246" s="1"/>
      <c r="L246" s="1"/>
      <c r="M246" s="1"/>
      <c r="N246" s="1"/>
      <c r="O246" s="1"/>
    </row>
    <row r="247" spans="1:15">
      <c r="A247" s="1"/>
      <c r="B247" s="1"/>
      <c r="C247" s="86"/>
      <c r="D247" s="1"/>
      <c r="E247" s="86"/>
      <c r="F247" s="1"/>
      <c r="G247" s="86"/>
      <c r="H247" s="1"/>
      <c r="I247" s="86"/>
      <c r="J247" s="1"/>
      <c r="K247" s="1"/>
      <c r="L247" s="1"/>
      <c r="M247" s="1"/>
      <c r="N247" s="1"/>
      <c r="O247" s="1"/>
    </row>
    <row r="248" spans="1:15">
      <c r="A248" s="1"/>
      <c r="B248" s="1"/>
      <c r="C248" s="86"/>
      <c r="D248" s="1"/>
      <c r="E248" s="86"/>
      <c r="F248" s="1"/>
      <c r="G248" s="86"/>
      <c r="H248" s="1"/>
      <c r="I248" s="86"/>
      <c r="J248" s="1"/>
      <c r="K248" s="1"/>
      <c r="L248" s="1"/>
      <c r="M248" s="1"/>
      <c r="N248" s="1"/>
      <c r="O248" s="1"/>
    </row>
    <row r="249" spans="1:15">
      <c r="A249" s="1"/>
      <c r="B249" s="1"/>
      <c r="C249" s="86"/>
      <c r="D249" s="1"/>
      <c r="E249" s="86"/>
      <c r="F249" s="1"/>
      <c r="G249" s="86"/>
      <c r="H249" s="1"/>
      <c r="I249" s="86"/>
      <c r="J249" s="1"/>
      <c r="K249" s="1"/>
      <c r="L249" s="1"/>
      <c r="M249" s="1"/>
      <c r="N249" s="1"/>
      <c r="O249" s="1"/>
    </row>
    <row r="250" spans="1:15">
      <c r="A250" s="1"/>
      <c r="B250" s="1"/>
      <c r="C250" s="86"/>
      <c r="D250" s="1"/>
      <c r="E250" s="86"/>
      <c r="F250" s="1"/>
      <c r="G250" s="86"/>
      <c r="H250" s="1"/>
      <c r="I250" s="86"/>
      <c r="J250" s="1"/>
      <c r="K250" s="1"/>
      <c r="L250" s="1"/>
      <c r="M250" s="1"/>
      <c r="N250" s="1"/>
      <c r="O250" s="1"/>
    </row>
    <row r="251" spans="1:15">
      <c r="A251" s="1"/>
      <c r="B251" s="1"/>
      <c r="C251" s="86"/>
      <c r="D251" s="1"/>
      <c r="E251" s="86"/>
      <c r="F251" s="1"/>
      <c r="G251" s="86"/>
      <c r="H251" s="1"/>
      <c r="I251" s="86"/>
      <c r="J251" s="1"/>
      <c r="K251" s="1"/>
      <c r="L251" s="1"/>
      <c r="M251" s="1"/>
      <c r="N251" s="1"/>
      <c r="O251" s="1"/>
    </row>
    <row r="252" spans="1:15">
      <c r="A252" s="1"/>
      <c r="B252" s="1"/>
      <c r="C252" s="86"/>
      <c r="D252" s="1"/>
      <c r="E252" s="86"/>
      <c r="F252" s="1"/>
      <c r="G252" s="86"/>
      <c r="H252" s="1"/>
      <c r="I252" s="86"/>
      <c r="J252" s="1"/>
      <c r="K252" s="1"/>
      <c r="L252" s="1"/>
      <c r="M252" s="1"/>
      <c r="N252" s="1"/>
      <c r="O252" s="1"/>
    </row>
    <row r="253" spans="1:15">
      <c r="A253" s="1"/>
      <c r="B253" s="1"/>
      <c r="C253" s="86"/>
      <c r="D253" s="1"/>
      <c r="E253" s="86"/>
      <c r="F253" s="1"/>
      <c r="G253" s="86"/>
      <c r="H253" s="1"/>
      <c r="I253" s="86"/>
      <c r="J253" s="1"/>
      <c r="K253" s="1"/>
      <c r="L253" s="1"/>
      <c r="M253" s="1"/>
      <c r="N253" s="1"/>
      <c r="O253" s="1"/>
    </row>
    <row r="254" spans="1:15">
      <c r="A254" s="1"/>
      <c r="B254" s="1"/>
      <c r="C254" s="86"/>
      <c r="D254" s="1"/>
      <c r="E254" s="86"/>
      <c r="F254" s="1"/>
      <c r="G254" s="86"/>
      <c r="H254" s="1"/>
      <c r="I254" s="86"/>
      <c r="J254" s="1"/>
      <c r="K254" s="1"/>
      <c r="L254" s="1"/>
      <c r="M254" s="1"/>
      <c r="N254" s="1"/>
      <c r="O254" s="1"/>
    </row>
    <row r="255" spans="1:15">
      <c r="A255" s="1"/>
      <c r="B255" s="1"/>
      <c r="C255" s="86"/>
      <c r="D255" s="1"/>
      <c r="E255" s="86"/>
      <c r="F255" s="1"/>
      <c r="G255" s="86"/>
      <c r="H255" s="1"/>
      <c r="I255" s="86"/>
      <c r="J255" s="1"/>
      <c r="K255" s="1"/>
      <c r="L255" s="1"/>
      <c r="M255" s="1"/>
      <c r="N255" s="1"/>
      <c r="O255" s="1"/>
    </row>
    <row r="256" spans="1:15">
      <c r="A256" s="1"/>
      <c r="B256" s="1"/>
      <c r="C256" s="86"/>
      <c r="D256" s="1"/>
      <c r="E256" s="86"/>
      <c r="F256" s="1"/>
      <c r="G256" s="86"/>
      <c r="H256" s="1"/>
      <c r="I256" s="86"/>
      <c r="J256" s="1"/>
      <c r="K256" s="1"/>
      <c r="L256" s="1"/>
      <c r="M256" s="1"/>
      <c r="N256" s="1"/>
      <c r="O256" s="1"/>
    </row>
    <row r="257" spans="1:15">
      <c r="A257" s="1"/>
      <c r="B257" s="1"/>
      <c r="C257" s="86"/>
      <c r="D257" s="1"/>
      <c r="E257" s="86"/>
      <c r="F257" s="1"/>
      <c r="G257" s="86"/>
      <c r="H257" s="1"/>
      <c r="I257" s="86"/>
      <c r="J257" s="1"/>
      <c r="K257" s="1"/>
      <c r="L257" s="1"/>
      <c r="M257" s="1"/>
      <c r="N257" s="1"/>
      <c r="O257" s="1"/>
    </row>
    <row r="258" spans="1:15">
      <c r="A258" s="1"/>
      <c r="B258" s="1"/>
      <c r="C258" s="86"/>
      <c r="D258" s="1"/>
      <c r="E258" s="86"/>
      <c r="F258" s="1"/>
      <c r="G258" s="86"/>
      <c r="H258" s="1"/>
      <c r="I258" s="86"/>
      <c r="J258" s="1"/>
      <c r="K258" s="1"/>
      <c r="L258" s="1"/>
      <c r="M258" s="1"/>
      <c r="N258" s="1"/>
      <c r="O258" s="1"/>
    </row>
    <row r="259" spans="1:15">
      <c r="A259" s="1"/>
      <c r="B259" s="1"/>
      <c r="C259" s="86"/>
      <c r="D259" s="1"/>
      <c r="E259" s="86"/>
      <c r="F259" s="1"/>
      <c r="G259" s="86"/>
      <c r="H259" s="1"/>
      <c r="I259" s="86"/>
      <c r="J259" s="1"/>
      <c r="K259" s="1"/>
      <c r="L259" s="1"/>
      <c r="M259" s="1"/>
      <c r="N259" s="1"/>
      <c r="O259" s="1"/>
    </row>
    <row r="260" spans="1:15">
      <c r="A260" s="1"/>
      <c r="B260" s="1"/>
      <c r="C260" s="86"/>
      <c r="D260" s="1"/>
      <c r="E260" s="86"/>
      <c r="F260" s="1"/>
      <c r="G260" s="86"/>
      <c r="H260" s="1"/>
      <c r="I260" s="86"/>
      <c r="J260" s="1"/>
      <c r="K260" s="1"/>
      <c r="L260" s="1"/>
      <c r="M260" s="1"/>
      <c r="N260" s="1"/>
      <c r="O260" s="1"/>
    </row>
    <row r="261" spans="1:15">
      <c r="A261" s="1"/>
      <c r="B261" s="1"/>
      <c r="C261" s="86"/>
      <c r="D261" s="1"/>
      <c r="E261" s="86"/>
      <c r="F261" s="1"/>
      <c r="G261" s="86"/>
      <c r="H261" s="1"/>
      <c r="I261" s="86"/>
      <c r="J261" s="1"/>
      <c r="K261" s="1"/>
      <c r="L261" s="1"/>
      <c r="M261" s="1"/>
      <c r="N261" s="1"/>
      <c r="O261" s="1"/>
    </row>
    <row r="262" spans="1:15">
      <c r="A262" s="1"/>
      <c r="B262" s="1"/>
      <c r="C262" s="86"/>
      <c r="D262" s="1"/>
      <c r="E262" s="86"/>
      <c r="F262" s="1"/>
      <c r="G262" s="86"/>
      <c r="H262" s="1"/>
      <c r="I262" s="86"/>
      <c r="J262" s="1"/>
      <c r="K262" s="1"/>
      <c r="L262" s="1"/>
      <c r="M262" s="1"/>
      <c r="N262" s="1"/>
      <c r="O262" s="1"/>
    </row>
    <row r="263" spans="1:15">
      <c r="A263" s="1"/>
      <c r="B263" s="1"/>
      <c r="C263" s="86"/>
      <c r="D263" s="1"/>
      <c r="E263" s="86"/>
      <c r="F263" s="1"/>
      <c r="G263" s="86"/>
      <c r="H263" s="1"/>
      <c r="I263" s="86"/>
      <c r="J263" s="1"/>
      <c r="K263" s="1"/>
      <c r="L263" s="1"/>
      <c r="M263" s="1"/>
      <c r="N263" s="1"/>
      <c r="O263" s="1"/>
    </row>
    <row r="264" spans="1:15">
      <c r="A264" s="1"/>
      <c r="B264" s="1"/>
      <c r="C264" s="86"/>
      <c r="D264" s="1"/>
      <c r="E264" s="86"/>
      <c r="F264" s="1"/>
      <c r="G264" s="86"/>
      <c r="H264" s="1"/>
      <c r="I264" s="86"/>
      <c r="J264" s="1"/>
      <c r="K264" s="1"/>
      <c r="L264" s="1"/>
      <c r="M264" s="1"/>
      <c r="N264" s="1"/>
      <c r="O264" s="1"/>
    </row>
    <row r="265" spans="1:15">
      <c r="A265" s="1"/>
      <c r="B265" s="1"/>
      <c r="C265" s="86"/>
      <c r="D265" s="1"/>
      <c r="E265" s="86"/>
      <c r="F265" s="1"/>
      <c r="G265" s="86"/>
      <c r="H265" s="1"/>
      <c r="I265" s="86"/>
      <c r="J265" s="1"/>
      <c r="K265" s="1"/>
      <c r="L265" s="1"/>
      <c r="M265" s="1"/>
      <c r="N265" s="1"/>
      <c r="O265" s="1"/>
    </row>
    <row r="266" spans="1:15">
      <c r="A266" s="1"/>
      <c r="B266" s="1"/>
      <c r="C266" s="86"/>
      <c r="D266" s="1"/>
      <c r="E266" s="86"/>
      <c r="F266" s="1"/>
      <c r="G266" s="86"/>
      <c r="H266" s="1"/>
      <c r="I266" s="86"/>
      <c r="J266" s="1"/>
      <c r="K266" s="1"/>
      <c r="L266" s="1"/>
      <c r="M266" s="1"/>
      <c r="N266" s="1"/>
      <c r="O266" s="1"/>
    </row>
    <row r="267" spans="1:15">
      <c r="A267" s="1"/>
      <c r="B267" s="1"/>
      <c r="C267" s="86"/>
      <c r="D267" s="1"/>
      <c r="E267" s="86"/>
      <c r="F267" s="1"/>
      <c r="G267" s="86"/>
      <c r="H267" s="1"/>
      <c r="I267" s="86"/>
      <c r="J267" s="1"/>
      <c r="K267" s="1"/>
      <c r="L267" s="1"/>
      <c r="M267" s="1"/>
      <c r="N267" s="1"/>
      <c r="O267" s="1"/>
    </row>
    <row r="268" spans="1:15">
      <c r="A268" s="1"/>
      <c r="B268" s="1"/>
      <c r="C268" s="86"/>
      <c r="D268" s="1"/>
      <c r="E268" s="86"/>
      <c r="F268" s="1"/>
      <c r="G268" s="86"/>
      <c r="H268" s="1"/>
      <c r="I268" s="86"/>
      <c r="J268" s="1"/>
      <c r="K268" s="1"/>
      <c r="L268" s="1"/>
      <c r="M268" s="1"/>
      <c r="N268" s="1"/>
      <c r="O268" s="1"/>
    </row>
    <row r="269" spans="1:15">
      <c r="A269" s="1"/>
      <c r="B269" s="1"/>
      <c r="C269" s="86"/>
      <c r="D269" s="1"/>
      <c r="E269" s="86"/>
      <c r="F269" s="1"/>
      <c r="G269" s="86"/>
      <c r="H269" s="1"/>
      <c r="I269" s="86"/>
      <c r="J269" s="1"/>
      <c r="K269" s="1"/>
      <c r="L269" s="1"/>
      <c r="M269" s="1"/>
      <c r="N269" s="1"/>
      <c r="O269" s="1"/>
    </row>
    <row r="270" spans="1:15">
      <c r="A270" s="1"/>
      <c r="B270" s="1"/>
      <c r="C270" s="86"/>
      <c r="D270" s="1"/>
      <c r="E270" s="86"/>
      <c r="F270" s="1"/>
      <c r="G270" s="86"/>
      <c r="H270" s="1"/>
      <c r="I270" s="86"/>
      <c r="J270" s="1"/>
      <c r="K270" s="1"/>
      <c r="L270" s="1"/>
      <c r="M270" s="1"/>
      <c r="N270" s="1"/>
      <c r="O270" s="1"/>
    </row>
    <row r="271" spans="1:15">
      <c r="A271" s="1"/>
      <c r="B271" s="1"/>
      <c r="C271" s="86"/>
      <c r="D271" s="1"/>
      <c r="E271" s="86"/>
      <c r="F271" s="1"/>
      <c r="G271" s="86"/>
      <c r="H271" s="1"/>
      <c r="I271" s="86"/>
      <c r="J271" s="1"/>
      <c r="K271" s="1"/>
      <c r="L271" s="1"/>
      <c r="M271" s="1"/>
      <c r="N271" s="1"/>
      <c r="O271" s="1"/>
    </row>
    <row r="272" spans="1:15">
      <c r="A272" s="1"/>
      <c r="B272" s="1"/>
      <c r="C272" s="86"/>
      <c r="D272" s="1"/>
      <c r="E272" s="86"/>
      <c r="F272" s="1"/>
      <c r="G272" s="86"/>
      <c r="H272" s="1"/>
      <c r="I272" s="86"/>
      <c r="J272" s="1"/>
      <c r="K272" s="1"/>
      <c r="L272" s="1"/>
      <c r="M272" s="1"/>
      <c r="N272" s="1"/>
      <c r="O272" s="1"/>
    </row>
    <row r="273" spans="1:15">
      <c r="A273" s="1"/>
      <c r="B273" s="1"/>
      <c r="C273" s="86"/>
      <c r="D273" s="1"/>
      <c r="E273" s="86"/>
      <c r="F273" s="1"/>
      <c r="G273" s="86"/>
      <c r="H273" s="1"/>
      <c r="I273" s="86"/>
      <c r="J273" s="1"/>
      <c r="K273" s="1"/>
      <c r="L273" s="1"/>
      <c r="M273" s="1"/>
      <c r="N273" s="1"/>
      <c r="O273" s="1"/>
    </row>
    <row r="274" spans="1:15">
      <c r="A274" s="1"/>
      <c r="B274" s="1"/>
      <c r="C274" s="86"/>
      <c r="D274" s="1"/>
      <c r="E274" s="86"/>
      <c r="F274" s="1"/>
      <c r="G274" s="86"/>
      <c r="H274" s="1"/>
      <c r="I274" s="86"/>
      <c r="J274" s="1"/>
      <c r="K274" s="1"/>
      <c r="L274" s="1"/>
      <c r="M274" s="1"/>
      <c r="N274" s="1"/>
      <c r="O274" s="1"/>
    </row>
    <row r="275" spans="1:15">
      <c r="A275" s="1"/>
      <c r="B275" s="1"/>
      <c r="C275" s="86"/>
      <c r="D275" s="1"/>
      <c r="E275" s="86"/>
      <c r="F275" s="1"/>
      <c r="G275" s="86"/>
      <c r="H275" s="1"/>
      <c r="I275" s="86"/>
      <c r="J275" s="1"/>
      <c r="K275" s="1"/>
      <c r="L275" s="1"/>
      <c r="M275" s="1"/>
      <c r="N275" s="1"/>
      <c r="O275" s="1"/>
    </row>
    <row r="276" spans="1:15">
      <c r="A276" s="1"/>
      <c r="B276" s="1"/>
      <c r="C276" s="86"/>
      <c r="D276" s="1"/>
      <c r="E276" s="86"/>
      <c r="F276" s="1"/>
      <c r="G276" s="86"/>
      <c r="H276" s="1"/>
      <c r="I276" s="86"/>
      <c r="J276" s="1"/>
      <c r="K276" s="1"/>
      <c r="L276" s="1"/>
      <c r="M276" s="1"/>
      <c r="N276" s="1"/>
      <c r="O276" s="1"/>
    </row>
    <row r="277" spans="1:15">
      <c r="A277" s="1"/>
      <c r="B277" s="1"/>
      <c r="C277" s="86"/>
      <c r="D277" s="1"/>
      <c r="E277" s="86"/>
      <c r="F277" s="1"/>
      <c r="G277" s="86"/>
      <c r="H277" s="1"/>
      <c r="I277" s="86"/>
      <c r="J277" s="1"/>
      <c r="K277" s="1"/>
      <c r="L277" s="1"/>
      <c r="M277" s="1"/>
      <c r="N277" s="1"/>
      <c r="O277" s="1"/>
    </row>
    <row r="278" spans="1:15">
      <c r="A278" s="1"/>
      <c r="B278" s="1"/>
      <c r="C278" s="86"/>
      <c r="D278" s="1"/>
      <c r="E278" s="86"/>
      <c r="F278" s="1"/>
      <c r="G278" s="86"/>
      <c r="H278" s="1"/>
      <c r="I278" s="86"/>
      <c r="J278" s="1"/>
      <c r="K278" s="1"/>
      <c r="L278" s="1"/>
      <c r="M278" s="1"/>
      <c r="N278" s="1"/>
      <c r="O278" s="1"/>
    </row>
    <row r="279" spans="1:15">
      <c r="A279" s="1"/>
      <c r="B279" s="1"/>
      <c r="C279" s="86"/>
      <c r="D279" s="1"/>
      <c r="E279" s="86"/>
      <c r="F279" s="1"/>
      <c r="G279" s="86"/>
      <c r="H279" s="1"/>
      <c r="I279" s="86"/>
      <c r="J279" s="1"/>
      <c r="K279" s="1"/>
      <c r="L279" s="1"/>
      <c r="M279" s="1"/>
      <c r="N279" s="1"/>
      <c r="O279" s="1"/>
    </row>
    <row r="280" spans="1:15">
      <c r="A280" s="1"/>
      <c r="B280" s="1"/>
      <c r="C280" s="86"/>
      <c r="D280" s="1"/>
      <c r="E280" s="86"/>
      <c r="F280" s="1"/>
      <c r="G280" s="86"/>
      <c r="H280" s="1"/>
      <c r="I280" s="86"/>
      <c r="J280" s="1"/>
      <c r="K280" s="1"/>
      <c r="L280" s="1"/>
      <c r="M280" s="1"/>
      <c r="N280" s="1"/>
      <c r="O280" s="1"/>
    </row>
    <row r="281" spans="1:15">
      <c r="A281" s="1"/>
      <c r="B281" s="1"/>
      <c r="C281" s="86"/>
      <c r="D281" s="1"/>
      <c r="E281" s="86"/>
      <c r="F281" s="1"/>
      <c r="G281" s="86"/>
      <c r="H281" s="1"/>
      <c r="I281" s="86"/>
      <c r="J281" s="1"/>
      <c r="K281" s="1"/>
      <c r="L281" s="1"/>
      <c r="M281" s="1"/>
      <c r="N281" s="1"/>
      <c r="O281" s="1"/>
    </row>
    <row r="282" spans="1:15">
      <c r="A282" s="1"/>
      <c r="B282" s="1"/>
      <c r="C282" s="86"/>
      <c r="D282" s="1"/>
      <c r="E282" s="86"/>
      <c r="F282" s="1"/>
      <c r="G282" s="86"/>
      <c r="H282" s="1"/>
      <c r="I282" s="86"/>
      <c r="J282" s="1"/>
      <c r="K282" s="1"/>
      <c r="L282" s="1"/>
      <c r="M282" s="1"/>
      <c r="N282" s="1"/>
      <c r="O282" s="1"/>
    </row>
    <row r="283" spans="1:15">
      <c r="A283" s="1"/>
      <c r="B283" s="1"/>
      <c r="C283" s="86"/>
      <c r="D283" s="1"/>
      <c r="E283" s="86"/>
      <c r="F283" s="1"/>
      <c r="G283" s="86"/>
      <c r="H283" s="1"/>
      <c r="I283" s="86"/>
      <c r="J283" s="1"/>
      <c r="K283" s="1"/>
      <c r="L283" s="1"/>
      <c r="M283" s="1"/>
      <c r="N283" s="1"/>
      <c r="O283" s="1"/>
    </row>
    <row r="284" spans="1:15">
      <c r="A284" s="1"/>
      <c r="B284" s="1"/>
      <c r="C284" s="86"/>
      <c r="D284" s="1"/>
      <c r="E284" s="86"/>
      <c r="F284" s="1"/>
      <c r="G284" s="86"/>
      <c r="H284" s="1"/>
      <c r="I284" s="86"/>
      <c r="J284" s="1"/>
      <c r="K284" s="1"/>
      <c r="L284" s="1"/>
      <c r="M284" s="1"/>
      <c r="N284" s="1"/>
      <c r="O284" s="1"/>
    </row>
    <row r="285" spans="1:15">
      <c r="A285" s="1"/>
      <c r="B285" s="1"/>
      <c r="C285" s="86"/>
      <c r="D285" s="1"/>
      <c r="E285" s="86"/>
      <c r="F285" s="1"/>
      <c r="G285" s="86"/>
      <c r="H285" s="1"/>
      <c r="I285" s="86"/>
      <c r="J285" s="1"/>
      <c r="K285" s="1"/>
      <c r="L285" s="1"/>
      <c r="M285" s="1"/>
      <c r="N285" s="1"/>
      <c r="O285" s="1"/>
    </row>
    <row r="286" spans="1:15">
      <c r="A286" s="1"/>
      <c r="B286" s="1"/>
      <c r="C286" s="86"/>
      <c r="D286" s="1"/>
      <c r="E286" s="86"/>
      <c r="F286" s="1"/>
      <c r="G286" s="86"/>
      <c r="H286" s="1"/>
      <c r="I286" s="86"/>
      <c r="J286" s="1"/>
      <c r="K286" s="1"/>
      <c r="L286" s="1"/>
      <c r="M286" s="1"/>
      <c r="N286" s="1"/>
      <c r="O286" s="1"/>
    </row>
    <row r="287" spans="1:15">
      <c r="A287" s="1"/>
      <c r="B287" s="1"/>
      <c r="C287" s="86"/>
      <c r="D287" s="1"/>
      <c r="E287" s="86"/>
      <c r="F287" s="1"/>
      <c r="G287" s="86"/>
      <c r="H287" s="1"/>
      <c r="I287" s="86"/>
      <c r="J287" s="1"/>
      <c r="K287" s="1"/>
      <c r="L287" s="1"/>
      <c r="M287" s="1"/>
      <c r="N287" s="1"/>
      <c r="O287" s="1"/>
    </row>
    <row r="288" spans="1:15">
      <c r="A288" s="1"/>
      <c r="B288" s="1"/>
      <c r="C288" s="86"/>
      <c r="D288" s="1"/>
      <c r="E288" s="86"/>
      <c r="F288" s="1"/>
      <c r="G288" s="86"/>
      <c r="H288" s="1"/>
      <c r="I288" s="86"/>
      <c r="J288" s="1"/>
      <c r="K288" s="1"/>
      <c r="L288" s="1"/>
      <c r="M288" s="1"/>
      <c r="N288" s="1"/>
      <c r="O288" s="1"/>
    </row>
    <row r="289" spans="1:15">
      <c r="A289" s="1"/>
      <c r="B289" s="1"/>
      <c r="C289" s="86"/>
      <c r="D289" s="1"/>
      <c r="E289" s="86"/>
      <c r="F289" s="1"/>
      <c r="G289" s="86"/>
      <c r="H289" s="1"/>
      <c r="I289" s="86"/>
      <c r="J289" s="1"/>
      <c r="K289" s="1"/>
      <c r="L289" s="1"/>
      <c r="M289" s="1"/>
      <c r="N289" s="1"/>
      <c r="O289" s="1"/>
    </row>
    <row r="290" spans="1:15">
      <c r="A290" s="1"/>
      <c r="B290" s="1"/>
      <c r="C290" s="86"/>
      <c r="D290" s="1"/>
      <c r="E290" s="86"/>
      <c r="F290" s="1"/>
      <c r="G290" s="86"/>
      <c r="H290" s="1"/>
      <c r="I290" s="86"/>
      <c r="J290" s="1"/>
      <c r="K290" s="1"/>
      <c r="L290" s="1"/>
      <c r="M290" s="1"/>
      <c r="N290" s="1"/>
      <c r="O290" s="1"/>
    </row>
    <row r="291" spans="1:15">
      <c r="A291" s="1"/>
      <c r="B291" s="1"/>
      <c r="C291" s="86"/>
      <c r="D291" s="1"/>
      <c r="E291" s="86"/>
      <c r="F291" s="1"/>
      <c r="G291" s="86"/>
      <c r="H291" s="1"/>
      <c r="I291" s="86"/>
      <c r="J291" s="1"/>
      <c r="K291" s="1"/>
      <c r="L291" s="1"/>
      <c r="M291" s="1"/>
      <c r="N291" s="1"/>
      <c r="O291" s="1"/>
    </row>
    <row r="292" spans="1:15">
      <c r="A292" s="1"/>
      <c r="B292" s="1"/>
      <c r="C292" s="86"/>
      <c r="D292" s="1"/>
      <c r="E292" s="86"/>
      <c r="F292" s="1"/>
      <c r="G292" s="86"/>
      <c r="H292" s="1"/>
      <c r="I292" s="86"/>
      <c r="J292" s="1"/>
      <c r="K292" s="1"/>
      <c r="L292" s="1"/>
      <c r="M292" s="1"/>
      <c r="N292" s="1"/>
      <c r="O292" s="1"/>
    </row>
    <row r="293" spans="1:15">
      <c r="A293" s="1"/>
      <c r="B293" s="1"/>
      <c r="C293" s="86"/>
      <c r="D293" s="1"/>
      <c r="E293" s="86"/>
      <c r="F293" s="1"/>
      <c r="G293" s="86"/>
      <c r="H293" s="1"/>
      <c r="I293" s="86"/>
      <c r="J293" s="1"/>
      <c r="K293" s="1"/>
      <c r="L293" s="1"/>
      <c r="M293" s="1"/>
      <c r="N293" s="1"/>
      <c r="O293" s="1"/>
    </row>
    <row r="294" spans="1:15">
      <c r="A294" s="1"/>
      <c r="B294" s="1"/>
      <c r="C294" s="86"/>
      <c r="D294" s="1"/>
      <c r="E294" s="86"/>
      <c r="F294" s="1"/>
      <c r="G294" s="86"/>
      <c r="H294" s="1"/>
      <c r="I294" s="86"/>
      <c r="J294" s="1"/>
      <c r="K294" s="1"/>
      <c r="L294" s="1"/>
      <c r="M294" s="1"/>
      <c r="N294" s="1"/>
      <c r="O294" s="1"/>
    </row>
    <row r="295" spans="1:15">
      <c r="A295" s="1"/>
      <c r="B295" s="1"/>
      <c r="C295" s="86"/>
      <c r="D295" s="1"/>
      <c r="E295" s="86"/>
      <c r="F295" s="1"/>
      <c r="G295" s="86"/>
      <c r="H295" s="1"/>
      <c r="I295" s="86"/>
      <c r="J295" s="1"/>
      <c r="K295" s="1"/>
      <c r="L295" s="1"/>
      <c r="M295" s="1"/>
      <c r="N295" s="1"/>
      <c r="O295" s="1"/>
    </row>
    <row r="296" spans="1:15">
      <c r="A296" s="1"/>
      <c r="B296" s="1"/>
      <c r="C296" s="86"/>
      <c r="D296" s="1"/>
      <c r="E296" s="86"/>
      <c r="F296" s="1"/>
      <c r="G296" s="86"/>
      <c r="H296" s="1"/>
      <c r="I296" s="86"/>
      <c r="J296" s="1"/>
      <c r="K296" s="1"/>
      <c r="L296" s="1"/>
      <c r="M296" s="1"/>
      <c r="N296" s="1"/>
      <c r="O296" s="1"/>
    </row>
    <row r="297" spans="1:15">
      <c r="A297" s="1"/>
      <c r="B297" s="1"/>
      <c r="C297" s="86"/>
      <c r="D297" s="1"/>
      <c r="E297" s="86"/>
      <c r="F297" s="1"/>
      <c r="G297" s="86"/>
      <c r="H297" s="1"/>
      <c r="I297" s="86"/>
      <c r="J297" s="1"/>
      <c r="K297" s="1"/>
      <c r="L297" s="1"/>
      <c r="M297" s="1"/>
      <c r="N297" s="1"/>
      <c r="O297" s="1"/>
    </row>
    <row r="298" spans="1:15">
      <c r="A298" s="1"/>
      <c r="B298" s="1"/>
      <c r="C298" s="86"/>
      <c r="D298" s="1"/>
      <c r="E298" s="86"/>
      <c r="F298" s="1"/>
      <c r="G298" s="86"/>
      <c r="H298" s="1"/>
      <c r="I298" s="86"/>
      <c r="J298" s="1"/>
      <c r="K298" s="1"/>
      <c r="L298" s="1"/>
      <c r="M298" s="1"/>
      <c r="N298" s="1"/>
      <c r="O298" s="1"/>
    </row>
    <row r="299" spans="1:15">
      <c r="A299" s="1"/>
      <c r="B299" s="1"/>
      <c r="C299" s="86"/>
      <c r="D299" s="1"/>
      <c r="E299" s="86"/>
      <c r="F299" s="1"/>
      <c r="G299" s="86"/>
      <c r="H299" s="1"/>
      <c r="I299" s="86"/>
      <c r="J299" s="1"/>
      <c r="K299" s="1"/>
      <c r="L299" s="1"/>
      <c r="M299" s="1"/>
      <c r="N299" s="1"/>
      <c r="O299" s="1"/>
    </row>
    <row r="300" spans="1:15">
      <c r="A300" s="1"/>
      <c r="B300" s="1"/>
      <c r="C300" s="86"/>
      <c r="D300" s="1"/>
      <c r="E300" s="86"/>
      <c r="F300" s="1"/>
      <c r="G300" s="86"/>
      <c r="H300" s="1"/>
      <c r="I300" s="86"/>
      <c r="J300" s="1"/>
      <c r="K300" s="1"/>
      <c r="L300" s="1"/>
      <c r="M300" s="1"/>
      <c r="N300" s="1"/>
      <c r="O300" s="1"/>
    </row>
    <row r="301" spans="1:15">
      <c r="A301" s="1"/>
      <c r="B301" s="1"/>
      <c r="C301" s="86"/>
      <c r="D301" s="1"/>
      <c r="E301" s="86"/>
      <c r="F301" s="1"/>
      <c r="G301" s="86"/>
      <c r="H301" s="1"/>
      <c r="I301" s="86"/>
      <c r="J301" s="1"/>
      <c r="K301" s="1"/>
      <c r="L301" s="1"/>
      <c r="M301" s="1"/>
      <c r="N301" s="1"/>
      <c r="O301" s="1"/>
    </row>
    <row r="302" spans="1:15">
      <c r="A302" s="1"/>
      <c r="B302" s="1"/>
      <c r="C302" s="86"/>
      <c r="D302" s="1"/>
      <c r="E302" s="86"/>
      <c r="F302" s="1"/>
      <c r="G302" s="86"/>
      <c r="H302" s="1"/>
      <c r="I302" s="86"/>
      <c r="J302" s="1"/>
      <c r="K302" s="1"/>
      <c r="L302" s="1"/>
      <c r="M302" s="1"/>
      <c r="N302" s="1"/>
      <c r="O302" s="1"/>
    </row>
    <row r="303" spans="1:15">
      <c r="A303" s="1"/>
      <c r="B303" s="1"/>
      <c r="C303" s="86"/>
      <c r="D303" s="1"/>
      <c r="E303" s="86"/>
      <c r="F303" s="1"/>
      <c r="G303" s="86"/>
      <c r="H303" s="1"/>
      <c r="I303" s="86"/>
      <c r="J303" s="1"/>
      <c r="K303" s="1"/>
      <c r="L303" s="1"/>
      <c r="M303" s="1"/>
      <c r="N303" s="1"/>
      <c r="O303" s="1"/>
    </row>
    <row r="304" spans="1:15">
      <c r="A304" s="1"/>
      <c r="B304" s="1"/>
      <c r="C304" s="86"/>
      <c r="D304" s="1"/>
      <c r="E304" s="86"/>
      <c r="F304" s="1"/>
      <c r="G304" s="86"/>
      <c r="H304" s="1"/>
      <c r="I304" s="86"/>
      <c r="J304" s="1"/>
      <c r="K304" s="1"/>
      <c r="L304" s="1"/>
      <c r="M304" s="1"/>
      <c r="N304" s="1"/>
      <c r="O304" s="1"/>
    </row>
    <row r="305" spans="1:15">
      <c r="A305" s="1"/>
      <c r="B305" s="1"/>
      <c r="C305" s="86"/>
      <c r="D305" s="1"/>
      <c r="E305" s="86"/>
      <c r="F305" s="1"/>
      <c r="G305" s="86"/>
      <c r="H305" s="1"/>
      <c r="I305" s="86"/>
      <c r="J305" s="1"/>
      <c r="K305" s="1"/>
      <c r="L305" s="1"/>
      <c r="M305" s="1"/>
      <c r="N305" s="1"/>
      <c r="O305" s="1"/>
    </row>
    <row r="306" spans="1:15">
      <c r="A306" s="1"/>
      <c r="B306" s="1"/>
      <c r="C306" s="86"/>
      <c r="D306" s="1"/>
      <c r="E306" s="86"/>
      <c r="F306" s="1"/>
      <c r="G306" s="86"/>
      <c r="H306" s="1"/>
      <c r="I306" s="86"/>
      <c r="J306" s="1"/>
      <c r="K306" s="1"/>
      <c r="L306" s="1"/>
      <c r="M306" s="1"/>
      <c r="N306" s="1"/>
      <c r="O306" s="1"/>
    </row>
    <row r="307" spans="1:15">
      <c r="A307" s="1"/>
      <c r="B307" s="1"/>
      <c r="C307" s="86"/>
      <c r="D307" s="1"/>
      <c r="E307" s="86"/>
      <c r="F307" s="1"/>
      <c r="G307" s="86"/>
      <c r="H307" s="1"/>
      <c r="I307" s="86"/>
      <c r="J307" s="1"/>
      <c r="K307" s="1"/>
      <c r="L307" s="1"/>
      <c r="M307" s="1"/>
      <c r="N307" s="1"/>
      <c r="O307" s="1"/>
    </row>
    <row r="308" spans="1:15">
      <c r="A308" s="1"/>
      <c r="B308" s="1"/>
      <c r="C308" s="86"/>
      <c r="D308" s="1"/>
      <c r="E308" s="86"/>
      <c r="F308" s="1"/>
      <c r="G308" s="86"/>
      <c r="H308" s="1"/>
      <c r="I308" s="86"/>
      <c r="J308" s="1"/>
      <c r="K308" s="1"/>
      <c r="L308" s="1"/>
      <c r="M308" s="1"/>
      <c r="N308" s="1"/>
      <c r="O308" s="1"/>
    </row>
    <row r="309" spans="1:15">
      <c r="A309" s="1"/>
      <c r="B309" s="1"/>
      <c r="C309" s="86"/>
      <c r="D309" s="1"/>
      <c r="E309" s="86"/>
      <c r="F309" s="1"/>
      <c r="G309" s="86"/>
      <c r="H309" s="1"/>
      <c r="I309" s="86"/>
      <c r="J309" s="1"/>
      <c r="K309" s="1"/>
      <c r="L309" s="1"/>
      <c r="M309" s="1"/>
      <c r="N309" s="1"/>
      <c r="O309" s="1"/>
    </row>
    <row r="310" spans="1:15">
      <c r="A310" s="1"/>
      <c r="B310" s="1"/>
      <c r="C310" s="86"/>
      <c r="D310" s="1"/>
      <c r="E310" s="86"/>
      <c r="F310" s="1"/>
      <c r="G310" s="86"/>
      <c r="H310" s="1"/>
      <c r="I310" s="86"/>
      <c r="J310" s="1"/>
      <c r="K310" s="1"/>
      <c r="L310" s="1"/>
      <c r="M310" s="1"/>
      <c r="N310" s="1"/>
      <c r="O310" s="1"/>
    </row>
    <row r="311" spans="1:15">
      <c r="A311" s="1"/>
      <c r="B311" s="1"/>
      <c r="C311" s="86"/>
      <c r="D311" s="1"/>
      <c r="E311" s="86"/>
      <c r="F311" s="1"/>
      <c r="G311" s="86"/>
      <c r="H311" s="1"/>
      <c r="I311" s="86"/>
      <c r="J311" s="1"/>
      <c r="K311" s="1"/>
      <c r="L311" s="1"/>
      <c r="M311" s="1"/>
      <c r="N311" s="1"/>
      <c r="O311" s="1"/>
    </row>
    <row r="312" spans="1:15">
      <c r="A312" s="1"/>
      <c r="B312" s="1"/>
      <c r="C312" s="86"/>
      <c r="D312" s="1"/>
      <c r="E312" s="86"/>
      <c r="F312" s="1"/>
      <c r="G312" s="86"/>
      <c r="H312" s="1"/>
      <c r="I312" s="86"/>
      <c r="J312" s="1"/>
      <c r="K312" s="1"/>
      <c r="L312" s="1"/>
      <c r="M312" s="1"/>
      <c r="N312" s="1"/>
      <c r="O312" s="1"/>
    </row>
    <row r="313" spans="1:15">
      <c r="A313" s="1"/>
      <c r="B313" s="1"/>
      <c r="C313" s="86"/>
      <c r="D313" s="1"/>
      <c r="E313" s="86"/>
      <c r="F313" s="1"/>
      <c r="G313" s="86"/>
      <c r="H313" s="1"/>
      <c r="I313" s="86"/>
      <c r="J313" s="1"/>
      <c r="K313" s="1"/>
      <c r="L313" s="1"/>
      <c r="M313" s="1"/>
      <c r="N313" s="1"/>
      <c r="O313" s="1"/>
    </row>
    <row r="314" spans="1:15">
      <c r="A314" s="1"/>
      <c r="B314" s="1"/>
      <c r="C314" s="86"/>
      <c r="D314" s="1"/>
      <c r="E314" s="86"/>
      <c r="F314" s="1"/>
      <c r="G314" s="86"/>
      <c r="H314" s="1"/>
      <c r="I314" s="86"/>
      <c r="J314" s="1"/>
      <c r="K314" s="1"/>
      <c r="L314" s="1"/>
      <c r="M314" s="1"/>
      <c r="N314" s="1"/>
      <c r="O314" s="1"/>
    </row>
    <row r="315" spans="1:15">
      <c r="A315" s="1"/>
      <c r="B315" s="1"/>
      <c r="C315" s="86"/>
      <c r="D315" s="1"/>
      <c r="E315" s="86"/>
      <c r="F315" s="1"/>
      <c r="G315" s="86"/>
      <c r="H315" s="1"/>
      <c r="I315" s="86"/>
      <c r="J315" s="1"/>
      <c r="K315" s="1"/>
      <c r="L315" s="1"/>
      <c r="M315" s="1"/>
      <c r="N315" s="1"/>
      <c r="O315" s="1"/>
    </row>
    <row r="316" spans="1:15">
      <c r="A316" s="1"/>
      <c r="B316" s="1"/>
      <c r="C316" s="86"/>
      <c r="D316" s="1"/>
      <c r="E316" s="86"/>
      <c r="F316" s="1"/>
      <c r="G316" s="86"/>
      <c r="H316" s="1"/>
      <c r="I316" s="86"/>
      <c r="J316" s="1"/>
      <c r="K316" s="1"/>
      <c r="L316" s="1"/>
      <c r="M316" s="1"/>
      <c r="N316" s="1"/>
      <c r="O316" s="1"/>
    </row>
    <row r="317" spans="1:15">
      <c r="A317" s="1"/>
      <c r="B317" s="1"/>
      <c r="C317" s="86"/>
      <c r="D317" s="1"/>
      <c r="E317" s="86"/>
      <c r="F317" s="1"/>
      <c r="G317" s="86"/>
      <c r="H317" s="1"/>
      <c r="I317" s="86"/>
      <c r="J317" s="1"/>
      <c r="K317" s="1"/>
      <c r="L317" s="1"/>
      <c r="M317" s="1"/>
      <c r="N317" s="1"/>
      <c r="O317" s="1"/>
    </row>
    <row r="318" spans="1:15">
      <c r="A318" s="1"/>
      <c r="B318" s="1"/>
      <c r="C318" s="86"/>
      <c r="D318" s="1"/>
      <c r="E318" s="86"/>
      <c r="F318" s="1"/>
      <c r="G318" s="86"/>
      <c r="H318" s="1"/>
      <c r="I318" s="86"/>
      <c r="J318" s="1"/>
      <c r="K318" s="1"/>
      <c r="L318" s="1"/>
      <c r="M318" s="1"/>
      <c r="N318" s="1"/>
      <c r="O318" s="1"/>
    </row>
    <row r="319" spans="1:15">
      <c r="A319" s="1"/>
      <c r="B319" s="1"/>
      <c r="C319" s="86"/>
      <c r="D319" s="1"/>
      <c r="E319" s="86"/>
      <c r="F319" s="1"/>
      <c r="G319" s="86"/>
      <c r="H319" s="1"/>
      <c r="I319" s="86"/>
      <c r="J319" s="1"/>
      <c r="K319" s="1"/>
      <c r="L319" s="1"/>
      <c r="M319" s="1"/>
      <c r="N319" s="1"/>
      <c r="O319" s="1"/>
    </row>
    <row r="320" spans="1:15">
      <c r="A320" s="1"/>
      <c r="B320" s="1"/>
      <c r="C320" s="86"/>
      <c r="D320" s="1"/>
      <c r="E320" s="86"/>
      <c r="F320" s="1"/>
      <c r="G320" s="86"/>
      <c r="H320" s="1"/>
      <c r="I320" s="86"/>
      <c r="J320" s="1"/>
      <c r="K320" s="1"/>
      <c r="L320" s="1"/>
      <c r="M320" s="1"/>
      <c r="N320" s="1"/>
      <c r="O320" s="1"/>
    </row>
    <row r="321" spans="1:15">
      <c r="A321" s="1"/>
      <c r="B321" s="1"/>
      <c r="C321" s="86"/>
      <c r="D321" s="1"/>
      <c r="E321" s="86"/>
      <c r="F321" s="1"/>
      <c r="G321" s="86"/>
      <c r="H321" s="1"/>
      <c r="I321" s="86"/>
      <c r="J321" s="1"/>
      <c r="K321" s="1"/>
      <c r="L321" s="1"/>
      <c r="M321" s="1"/>
      <c r="N321" s="1"/>
      <c r="O321" s="1"/>
    </row>
    <row r="322" spans="1:15">
      <c r="A322" s="1"/>
      <c r="B322" s="1"/>
      <c r="C322" s="86"/>
      <c r="D322" s="1"/>
      <c r="E322" s="86"/>
      <c r="F322" s="1"/>
      <c r="G322" s="86"/>
      <c r="H322" s="1"/>
      <c r="I322" s="86"/>
      <c r="J322" s="1"/>
      <c r="K322" s="1"/>
      <c r="L322" s="1"/>
      <c r="M322" s="1"/>
      <c r="N322" s="1"/>
      <c r="O322" s="1"/>
    </row>
  </sheetData>
  <conditionalFormatting sqref="A6:A8 A10:A11 A13:A19 A21:A24 A26:A32 A34:A40 A42:A49 A51:A52">
    <cfRule type="cellIs" dxfId="5" priority="4" operator="lessThan">
      <formula>0</formula>
    </cfRule>
    <cfRule type="cellIs" dxfId="4" priority="5" operator="greaterThan">
      <formula>0</formula>
    </cfRule>
    <cfRule type="cellIs" dxfId="3" priority="6" operator="equal">
      <formula>0</formula>
    </cfRule>
  </conditionalFormatting>
  <conditionalFormatting sqref="K6:K8 K10:K11 K13:K19 K21:K24 K26:K32 K34:K40 K42:K49 K51:K52">
    <cfRule type="cellIs" dxfId="2" priority="1" operator="equal">
      <formula>0</formula>
    </cfRule>
    <cfRule type="cellIs" dxfId="1" priority="2" operator="greaterThan">
      <formula>0</formula>
    </cfRule>
    <cfRule type="cellIs" dxfId="0" priority="3"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F9BB8-F41A-4CE8-BEF1-B7D56F94FF1A}">
  <sheetPr>
    <tabColor theme="5" tint="0.39997558519241921"/>
  </sheetPr>
  <dimension ref="A1:AD95"/>
  <sheetViews>
    <sheetView topLeftCell="A50" workbookViewId="0">
      <selection activeCell="A2" sqref="A2"/>
    </sheetView>
  </sheetViews>
  <sheetFormatPr defaultRowHeight="14.4"/>
  <cols>
    <col min="1" max="2" width="1.5546875" customWidth="1"/>
    <col min="3" max="3" width="12.5546875" customWidth="1"/>
    <col min="4" max="5" width="1.5546875" customWidth="1"/>
    <col min="6" max="6" width="30.5546875" customWidth="1"/>
    <col min="7" max="8" width="1.5546875" customWidth="1"/>
    <col min="9" max="9" width="30.5546875" customWidth="1"/>
    <col min="10" max="11" width="1.5546875" customWidth="1"/>
    <col min="12" max="12" width="12.5546875" customWidth="1"/>
    <col min="13" max="14" width="1.5546875" customWidth="1"/>
    <col min="15" max="15" width="20.5546875" customWidth="1"/>
    <col min="16" max="16" width="1.5546875" customWidth="1"/>
  </cols>
  <sheetData>
    <row r="1" spans="1:18" ht="22.8">
      <c r="A1" s="84" t="s">
        <v>191</v>
      </c>
      <c r="B1" s="1"/>
      <c r="C1" s="86"/>
      <c r="D1" s="1"/>
      <c r="E1" s="86"/>
      <c r="F1" s="1"/>
      <c r="G1" s="86"/>
      <c r="H1" s="1"/>
      <c r="I1" s="85"/>
      <c r="M1" s="145"/>
      <c r="N1" s="144"/>
      <c r="O1" s="143"/>
    </row>
    <row r="2" spans="1:18" ht="22.8">
      <c r="A2" s="84" t="s">
        <v>195</v>
      </c>
      <c r="B2" s="1"/>
      <c r="C2" s="86"/>
      <c r="D2" s="1"/>
      <c r="E2" s="86"/>
      <c r="F2" s="1"/>
      <c r="G2" s="86"/>
      <c r="H2" s="1"/>
      <c r="I2" s="85"/>
      <c r="M2" s="145"/>
      <c r="N2" s="144"/>
      <c r="O2" s="143"/>
    </row>
    <row r="5" spans="1:18" ht="15" thickBot="1">
      <c r="B5" s="185" t="s">
        <v>119</v>
      </c>
    </row>
    <row r="6" spans="1:18" ht="15" thickTop="1">
      <c r="B6" s="161"/>
      <c r="C6" s="159" t="s">
        <v>118</v>
      </c>
      <c r="D6" s="160"/>
      <c r="E6" s="159"/>
      <c r="F6" s="159" t="s">
        <v>107</v>
      </c>
      <c r="G6" s="177"/>
      <c r="H6" s="169"/>
      <c r="I6" s="169"/>
      <c r="J6" s="169"/>
      <c r="K6" s="169"/>
      <c r="L6" s="169"/>
      <c r="M6" s="169"/>
      <c r="N6" s="169"/>
      <c r="O6" s="169"/>
      <c r="P6" s="184"/>
    </row>
    <row r="7" spans="1:18">
      <c r="B7" s="157"/>
      <c r="C7" s="153" t="s">
        <v>117</v>
      </c>
      <c r="D7" s="154"/>
      <c r="E7" s="153"/>
      <c r="F7" s="155">
        <v>30771.13</v>
      </c>
      <c r="G7" s="152"/>
      <c r="H7" s="167"/>
      <c r="I7" s="178"/>
      <c r="J7" s="167"/>
      <c r="K7" s="167"/>
      <c r="L7" s="168"/>
      <c r="M7" s="167"/>
      <c r="N7" s="167"/>
      <c r="O7" s="168"/>
      <c r="P7" s="167"/>
    </row>
    <row r="8" spans="1:18">
      <c r="B8" s="157"/>
      <c r="C8" s="153" t="s">
        <v>116</v>
      </c>
      <c r="D8" s="154"/>
      <c r="E8" s="153"/>
      <c r="F8" s="155">
        <v>12017.92</v>
      </c>
      <c r="G8" s="152"/>
      <c r="H8" s="167"/>
      <c r="I8" s="178"/>
      <c r="J8" s="167"/>
      <c r="K8" s="167"/>
      <c r="L8" s="168"/>
      <c r="M8" s="167"/>
      <c r="N8" s="167"/>
      <c r="O8" s="168"/>
      <c r="P8" s="167"/>
    </row>
    <row r="9" spans="1:18" ht="15" thickBot="1">
      <c r="B9" s="183"/>
      <c r="C9" s="181" t="s">
        <v>115</v>
      </c>
      <c r="D9" s="182"/>
      <c r="E9" s="181"/>
      <c r="F9" s="180">
        <v>0</v>
      </c>
      <c r="G9" s="179"/>
      <c r="H9" s="167"/>
      <c r="I9" s="178"/>
      <c r="J9" s="167"/>
      <c r="K9" s="167"/>
      <c r="L9" s="168"/>
      <c r="M9" s="167"/>
      <c r="N9" s="167"/>
      <c r="O9" s="168"/>
      <c r="P9" s="167"/>
    </row>
    <row r="10" spans="1:18" ht="15" thickTop="1">
      <c r="B10" s="167"/>
      <c r="C10" s="167"/>
      <c r="D10" s="167"/>
      <c r="E10" s="167"/>
      <c r="F10" s="168"/>
      <c r="G10" s="167"/>
      <c r="H10" s="167"/>
      <c r="I10" s="178"/>
      <c r="J10" s="167"/>
      <c r="K10" s="167"/>
      <c r="L10" s="168"/>
      <c r="M10" s="167"/>
      <c r="N10" s="167"/>
      <c r="O10" s="168"/>
      <c r="P10" s="167"/>
    </row>
    <row r="11" spans="1:18">
      <c r="B11" s="167"/>
      <c r="C11" s="167"/>
      <c r="D11" s="167"/>
      <c r="E11" s="167"/>
      <c r="F11" s="168"/>
      <c r="G11" s="167"/>
      <c r="H11" s="167"/>
      <c r="I11" s="178"/>
      <c r="J11" s="167"/>
      <c r="K11" s="167"/>
      <c r="L11" s="168"/>
      <c r="M11" s="167"/>
      <c r="N11" s="167"/>
      <c r="O11" s="168"/>
      <c r="P11" s="167"/>
    </row>
    <row r="12" spans="1:18" ht="15" thickBot="1">
      <c r="A12" s="151"/>
      <c r="B12" s="151" t="s">
        <v>114</v>
      </c>
    </row>
    <row r="13" spans="1:18" ht="15" thickTop="1">
      <c r="B13" s="161"/>
      <c r="C13" s="159" t="s">
        <v>102</v>
      </c>
      <c r="D13" s="160"/>
      <c r="E13" s="159"/>
      <c r="F13" s="159" t="s">
        <v>113</v>
      </c>
      <c r="G13" s="160"/>
      <c r="H13" s="159"/>
      <c r="I13" s="159" t="s">
        <v>100</v>
      </c>
      <c r="J13" s="160"/>
      <c r="K13" s="159"/>
      <c r="L13" s="159" t="s">
        <v>99</v>
      </c>
      <c r="M13" s="158"/>
    </row>
    <row r="14" spans="1:18">
      <c r="B14" s="157"/>
      <c r="C14" s="153" t="s">
        <v>145</v>
      </c>
      <c r="D14" s="154"/>
      <c r="E14" s="153"/>
      <c r="F14" s="153" t="s">
        <v>146</v>
      </c>
      <c r="G14" s="154"/>
      <c r="H14" s="153"/>
      <c r="I14" s="156" t="s">
        <v>147</v>
      </c>
      <c r="J14" s="154"/>
      <c r="K14" s="153"/>
      <c r="L14" s="155">
        <v>5337.78</v>
      </c>
      <c r="M14" s="152"/>
    </row>
    <row r="15" spans="1:18">
      <c r="B15" s="157"/>
      <c r="C15" s="153" t="s">
        <v>145</v>
      </c>
      <c r="D15" s="154"/>
      <c r="E15" s="153"/>
      <c r="F15" s="153" t="s">
        <v>148</v>
      </c>
      <c r="G15" s="154"/>
      <c r="H15" s="153"/>
      <c r="I15" s="156" t="s">
        <v>150</v>
      </c>
      <c r="J15" s="154"/>
      <c r="K15" s="153"/>
      <c r="L15" s="155">
        <v>500</v>
      </c>
      <c r="M15" s="152"/>
    </row>
    <row r="16" spans="1:18">
      <c r="B16" s="157"/>
      <c r="C16" s="153" t="s">
        <v>145</v>
      </c>
      <c r="D16" s="154"/>
      <c r="E16" s="153"/>
      <c r="F16" s="153" t="s">
        <v>149</v>
      </c>
      <c r="G16" s="154"/>
      <c r="H16" s="153"/>
      <c r="I16" s="156" t="s">
        <v>151</v>
      </c>
      <c r="J16" s="154"/>
      <c r="K16" s="153"/>
      <c r="L16" s="155">
        <v>250</v>
      </c>
      <c r="M16" s="152"/>
      <c r="R16" s="168"/>
    </row>
    <row r="17" spans="1:16">
      <c r="B17" s="157"/>
      <c r="C17" s="153" t="s">
        <v>145</v>
      </c>
      <c r="D17" s="154"/>
      <c r="E17" s="153"/>
      <c r="F17" s="153" t="s">
        <v>152</v>
      </c>
      <c r="G17" s="154"/>
      <c r="H17" s="153"/>
      <c r="I17" s="156" t="s">
        <v>153</v>
      </c>
      <c r="J17" s="154"/>
      <c r="K17" s="153"/>
      <c r="L17" s="155">
        <v>125</v>
      </c>
      <c r="M17" s="152"/>
    </row>
    <row r="18" spans="1:16">
      <c r="B18" s="157"/>
      <c r="C18" s="153"/>
      <c r="D18" s="154"/>
      <c r="E18" s="153"/>
      <c r="F18" s="153"/>
      <c r="G18" s="154"/>
      <c r="H18" s="153"/>
      <c r="I18" s="153"/>
      <c r="J18" s="154"/>
      <c r="K18" s="153"/>
      <c r="L18" s="155"/>
      <c r="M18" s="152"/>
    </row>
    <row r="19" spans="1:16" ht="15" thickBot="1">
      <c r="A19" s="151"/>
      <c r="B19" s="150"/>
      <c r="C19" s="147" t="s">
        <v>0</v>
      </c>
      <c r="D19" s="148"/>
      <c r="E19" s="147"/>
      <c r="F19" s="147"/>
      <c r="G19" s="148"/>
      <c r="H19" s="147"/>
      <c r="I19" s="147"/>
      <c r="J19" s="148"/>
      <c r="K19" s="147"/>
      <c r="L19" s="149">
        <f>SUM(L$14:L18)</f>
        <v>6212.78</v>
      </c>
      <c r="M19" s="146"/>
    </row>
    <row r="20" spans="1:16" ht="15" thickTop="1"/>
    <row r="21" spans="1:16">
      <c r="B21" s="151"/>
    </row>
    <row r="22" spans="1:16" ht="15" thickBot="1">
      <c r="B22" s="151" t="s">
        <v>112</v>
      </c>
    </row>
    <row r="23" spans="1:16" ht="15" thickTop="1">
      <c r="A23" s="151"/>
      <c r="B23" s="161"/>
      <c r="C23" s="159" t="s">
        <v>111</v>
      </c>
      <c r="D23" s="160"/>
      <c r="E23" s="159"/>
      <c r="F23" s="159" t="s">
        <v>110</v>
      </c>
      <c r="G23" s="160"/>
      <c r="H23" s="159"/>
      <c r="I23" s="159" t="s">
        <v>109</v>
      </c>
      <c r="J23" s="160"/>
      <c r="K23" s="159"/>
      <c r="L23" s="159" t="s">
        <v>108</v>
      </c>
      <c r="M23" s="160"/>
      <c r="N23" s="159"/>
      <c r="O23" s="159" t="s">
        <v>107</v>
      </c>
      <c r="P23" s="177"/>
    </row>
    <row r="24" spans="1:16">
      <c r="B24" s="157"/>
      <c r="C24" s="153" t="s">
        <v>184</v>
      </c>
      <c r="D24" s="154"/>
      <c r="E24" s="153"/>
      <c r="F24" s="153" t="s">
        <v>185</v>
      </c>
      <c r="G24" s="154"/>
      <c r="H24" s="153"/>
      <c r="I24" s="176">
        <v>24</v>
      </c>
      <c r="J24" s="154"/>
      <c r="K24" s="173"/>
      <c r="L24" s="174">
        <v>15.75</v>
      </c>
      <c r="M24" s="154"/>
      <c r="N24" s="173"/>
      <c r="O24" s="155">
        <f t="shared" ref="O24:O38" si="0">I24*L24</f>
        <v>378</v>
      </c>
      <c r="P24" s="152"/>
    </row>
    <row r="25" spans="1:16">
      <c r="B25" s="157"/>
      <c r="C25" s="153" t="s">
        <v>184</v>
      </c>
      <c r="D25" s="154"/>
      <c r="E25" s="153"/>
      <c r="F25" s="153" t="s">
        <v>186</v>
      </c>
      <c r="G25" s="154"/>
      <c r="H25" s="153"/>
      <c r="I25" s="176">
        <v>32</v>
      </c>
      <c r="J25" s="154"/>
      <c r="K25" s="173"/>
      <c r="L25" s="174">
        <v>15.75</v>
      </c>
      <c r="M25" s="154"/>
      <c r="N25" s="173"/>
      <c r="O25" s="155">
        <f t="shared" si="0"/>
        <v>504</v>
      </c>
      <c r="P25" s="152"/>
    </row>
    <row r="26" spans="1:16">
      <c r="A26" s="151"/>
      <c r="B26" s="157"/>
      <c r="C26" s="153" t="s">
        <v>184</v>
      </c>
      <c r="D26" s="154"/>
      <c r="E26" s="153"/>
      <c r="F26" s="153" t="s">
        <v>187</v>
      </c>
      <c r="G26" s="154"/>
      <c r="H26" s="153"/>
      <c r="I26" s="176">
        <v>31</v>
      </c>
      <c r="J26" s="154"/>
      <c r="K26" s="173"/>
      <c r="L26" s="174">
        <v>15.75</v>
      </c>
      <c r="M26" s="154"/>
      <c r="N26" s="173"/>
      <c r="O26" s="155">
        <f t="shared" si="0"/>
        <v>488.25</v>
      </c>
      <c r="P26" s="152"/>
    </row>
    <row r="27" spans="1:16">
      <c r="B27" s="157"/>
      <c r="C27" s="153" t="s">
        <v>184</v>
      </c>
      <c r="D27" s="154"/>
      <c r="E27" s="153"/>
      <c r="F27" s="153" t="s">
        <v>188</v>
      </c>
      <c r="G27" s="154"/>
      <c r="H27" s="153"/>
      <c r="I27" s="176">
        <v>28</v>
      </c>
      <c r="J27" s="154"/>
      <c r="K27" s="173"/>
      <c r="L27" s="174">
        <v>15.75</v>
      </c>
      <c r="M27" s="154"/>
      <c r="N27" s="173"/>
      <c r="O27" s="155">
        <f t="shared" si="0"/>
        <v>441</v>
      </c>
      <c r="P27" s="152"/>
    </row>
    <row r="28" spans="1:16">
      <c r="B28" s="157"/>
      <c r="C28" s="153" t="s">
        <v>189</v>
      </c>
      <c r="D28" s="154"/>
      <c r="E28" s="153"/>
      <c r="F28" s="153"/>
      <c r="G28" s="154"/>
      <c r="H28" s="153"/>
      <c r="I28" s="176">
        <v>192</v>
      </c>
      <c r="J28" s="154"/>
      <c r="K28" s="173"/>
      <c r="L28" s="174">
        <v>0.87</v>
      </c>
      <c r="M28" s="154"/>
      <c r="N28" s="173"/>
      <c r="O28" s="155">
        <f t="shared" si="0"/>
        <v>167.04</v>
      </c>
      <c r="P28" s="152"/>
    </row>
    <row r="29" spans="1:16">
      <c r="B29" s="157"/>
      <c r="C29" s="153" t="s">
        <v>190</v>
      </c>
      <c r="D29" s="154"/>
      <c r="E29" s="153"/>
      <c r="F29" s="153" t="s">
        <v>183</v>
      </c>
      <c r="G29" s="154"/>
      <c r="H29" s="153"/>
      <c r="I29" s="175">
        <v>19</v>
      </c>
      <c r="J29" s="154"/>
      <c r="K29" s="173"/>
      <c r="L29" s="174">
        <v>2.99</v>
      </c>
      <c r="M29" s="154"/>
      <c r="N29" s="173"/>
      <c r="O29" s="155">
        <f t="shared" si="0"/>
        <v>56.81</v>
      </c>
      <c r="P29" s="152"/>
    </row>
    <row r="30" spans="1:16">
      <c r="A30" s="151"/>
      <c r="B30" s="157"/>
      <c r="C30" s="153"/>
      <c r="D30" s="154"/>
      <c r="E30" s="153"/>
      <c r="F30" s="153"/>
      <c r="G30" s="154"/>
      <c r="H30" s="153"/>
      <c r="I30" s="175"/>
      <c r="J30" s="154"/>
      <c r="K30" s="173"/>
      <c r="L30" s="174"/>
      <c r="M30" s="154"/>
      <c r="N30" s="173"/>
      <c r="O30" s="155">
        <f t="shared" si="0"/>
        <v>0</v>
      </c>
      <c r="P30" s="152"/>
    </row>
    <row r="31" spans="1:16">
      <c r="A31" s="151"/>
      <c r="B31" s="157"/>
      <c r="C31" s="153"/>
      <c r="D31" s="154"/>
      <c r="E31" s="153"/>
      <c r="F31" s="153"/>
      <c r="G31" s="154"/>
      <c r="H31" s="153"/>
      <c r="I31" s="175"/>
      <c r="J31" s="154"/>
      <c r="K31" s="173"/>
      <c r="L31" s="174"/>
      <c r="M31" s="154"/>
      <c r="N31" s="173"/>
      <c r="O31" s="155">
        <f t="shared" si="0"/>
        <v>0</v>
      </c>
      <c r="P31" s="152"/>
    </row>
    <row r="32" spans="1:16">
      <c r="A32" s="151"/>
      <c r="B32" s="157"/>
      <c r="C32" s="153"/>
      <c r="D32" s="154"/>
      <c r="E32" s="153"/>
      <c r="F32" s="153"/>
      <c r="G32" s="154"/>
      <c r="H32" s="153"/>
      <c r="I32" s="175"/>
      <c r="J32" s="154"/>
      <c r="K32" s="173"/>
      <c r="L32" s="174"/>
      <c r="M32" s="154"/>
      <c r="N32" s="173"/>
      <c r="O32" s="155">
        <f t="shared" si="0"/>
        <v>0</v>
      </c>
      <c r="P32" s="152"/>
    </row>
    <row r="33" spans="1:30">
      <c r="A33" s="151"/>
      <c r="B33" s="157"/>
      <c r="C33" s="153"/>
      <c r="D33" s="154"/>
      <c r="E33" s="153"/>
      <c r="F33" s="153"/>
      <c r="G33" s="154"/>
      <c r="H33" s="153"/>
      <c r="I33" s="175"/>
      <c r="J33" s="154"/>
      <c r="K33" s="173"/>
      <c r="L33" s="174"/>
      <c r="M33" s="154"/>
      <c r="N33" s="173"/>
      <c r="O33" s="155">
        <f t="shared" si="0"/>
        <v>0</v>
      </c>
      <c r="P33" s="152"/>
    </row>
    <row r="34" spans="1:30">
      <c r="A34" s="151"/>
      <c r="B34" s="157"/>
      <c r="C34" s="153"/>
      <c r="D34" s="154"/>
      <c r="E34" s="153"/>
      <c r="F34" s="153"/>
      <c r="G34" s="154"/>
      <c r="H34" s="153"/>
      <c r="I34" s="175"/>
      <c r="J34" s="154"/>
      <c r="K34" s="173"/>
      <c r="L34" s="174"/>
      <c r="M34" s="154"/>
      <c r="N34" s="173"/>
      <c r="O34" s="155">
        <f t="shared" si="0"/>
        <v>0</v>
      </c>
      <c r="P34" s="152"/>
    </row>
    <row r="35" spans="1:30">
      <c r="A35" s="151"/>
      <c r="B35" s="157"/>
      <c r="C35" s="153"/>
      <c r="D35" s="154"/>
      <c r="E35" s="153"/>
      <c r="F35" s="153"/>
      <c r="G35" s="154"/>
      <c r="H35" s="153"/>
      <c r="I35" s="175"/>
      <c r="J35" s="154"/>
      <c r="K35" s="173"/>
      <c r="L35" s="174"/>
      <c r="M35" s="154"/>
      <c r="N35" s="173"/>
      <c r="O35" s="155">
        <f t="shared" si="0"/>
        <v>0</v>
      </c>
      <c r="P35" s="152"/>
    </row>
    <row r="36" spans="1:30">
      <c r="A36" s="151"/>
      <c r="B36" s="157"/>
      <c r="C36" s="153"/>
      <c r="D36" s="154"/>
      <c r="E36" s="153"/>
      <c r="F36" s="153"/>
      <c r="G36" s="154"/>
      <c r="H36" s="153"/>
      <c r="I36" s="175"/>
      <c r="J36" s="154"/>
      <c r="K36" s="173"/>
      <c r="L36" s="174"/>
      <c r="M36" s="154"/>
      <c r="N36" s="173"/>
      <c r="O36" s="155">
        <f t="shared" si="0"/>
        <v>0</v>
      </c>
      <c r="P36" s="152"/>
    </row>
    <row r="37" spans="1:30">
      <c r="A37" s="151"/>
      <c r="B37" s="157"/>
      <c r="C37" s="153"/>
      <c r="D37" s="154"/>
      <c r="E37" s="153"/>
      <c r="F37" s="153"/>
      <c r="G37" s="154"/>
      <c r="H37" s="153"/>
      <c r="I37" s="175"/>
      <c r="J37" s="154"/>
      <c r="K37" s="173"/>
      <c r="L37" s="174"/>
      <c r="M37" s="154"/>
      <c r="N37" s="173"/>
      <c r="O37" s="155">
        <f t="shared" si="0"/>
        <v>0</v>
      </c>
      <c r="P37" s="152"/>
    </row>
    <row r="38" spans="1:30">
      <c r="A38" s="151"/>
      <c r="B38" s="157"/>
      <c r="C38" s="153"/>
      <c r="D38" s="154"/>
      <c r="E38" s="153"/>
      <c r="F38" s="153"/>
      <c r="G38" s="154"/>
      <c r="H38" s="153"/>
      <c r="I38" s="175"/>
      <c r="J38" s="154"/>
      <c r="K38" s="173"/>
      <c r="L38" s="174"/>
      <c r="M38" s="154"/>
      <c r="N38" s="173"/>
      <c r="O38" s="155">
        <f t="shared" si="0"/>
        <v>0</v>
      </c>
      <c r="P38" s="152"/>
    </row>
    <row r="39" spans="1:30" ht="15" thickBot="1">
      <c r="A39" s="151"/>
      <c r="B39" s="150"/>
      <c r="C39" s="147" t="s">
        <v>0</v>
      </c>
      <c r="D39" s="148"/>
      <c r="E39" s="147"/>
      <c r="F39" s="147"/>
      <c r="G39" s="148"/>
      <c r="H39" s="147"/>
      <c r="I39" s="149"/>
      <c r="J39" s="172"/>
      <c r="K39" s="171"/>
      <c r="L39" s="171"/>
      <c r="M39" s="172"/>
      <c r="N39" s="171"/>
      <c r="O39" s="149">
        <f>SUM(O$24:O38)</f>
        <v>2035.1</v>
      </c>
      <c r="P39" s="170"/>
    </row>
    <row r="40" spans="1:30" ht="15" thickTop="1">
      <c r="A40" s="151"/>
    </row>
    <row r="41" spans="1:30">
      <c r="A41" s="151"/>
    </row>
    <row r="42" spans="1:30" ht="15" thickBot="1">
      <c r="B42" s="151" t="s">
        <v>106</v>
      </c>
      <c r="S42" s="151"/>
    </row>
    <row r="43" spans="1:30" ht="15" thickTop="1">
      <c r="A43" s="151"/>
      <c r="B43" s="161"/>
      <c r="C43" s="159" t="s">
        <v>102</v>
      </c>
      <c r="D43" s="160"/>
      <c r="E43" s="159"/>
      <c r="F43" s="159" t="s">
        <v>101</v>
      </c>
      <c r="G43" s="160"/>
      <c r="H43" s="159"/>
      <c r="I43" s="159" t="s">
        <v>100</v>
      </c>
      <c r="J43" s="160"/>
      <c r="K43" s="159"/>
      <c r="L43" s="159" t="s">
        <v>99</v>
      </c>
      <c r="M43" s="160"/>
      <c r="N43" s="159"/>
      <c r="O43" s="159" t="s">
        <v>98</v>
      </c>
      <c r="P43" s="158"/>
      <c r="Q43" s="151"/>
      <c r="R43" s="151"/>
      <c r="S43" s="169"/>
      <c r="T43" s="169"/>
      <c r="U43" s="169"/>
      <c r="V43" s="169"/>
      <c r="W43" s="169"/>
      <c r="X43" s="169"/>
      <c r="Y43" s="169"/>
      <c r="Z43" s="169"/>
      <c r="AA43" s="169"/>
      <c r="AB43" s="169"/>
      <c r="AC43" s="169"/>
      <c r="AD43" s="169"/>
    </row>
    <row r="44" spans="1:30">
      <c r="B44" s="157"/>
      <c r="C44" s="153" t="s">
        <v>145</v>
      </c>
      <c r="D44" s="154"/>
      <c r="E44" s="153"/>
      <c r="F44" s="153" t="s">
        <v>154</v>
      </c>
      <c r="G44" s="154"/>
      <c r="H44" s="153"/>
      <c r="I44" s="153" t="s">
        <v>87</v>
      </c>
      <c r="J44" s="154"/>
      <c r="K44" s="153"/>
      <c r="L44" s="155">
        <v>550</v>
      </c>
      <c r="M44" s="154"/>
      <c r="N44" s="153"/>
      <c r="O44" s="153" t="s">
        <v>155</v>
      </c>
      <c r="P44" s="152"/>
      <c r="S44" s="167"/>
      <c r="T44" s="167"/>
      <c r="U44" s="167"/>
      <c r="V44" s="167"/>
      <c r="W44" s="167"/>
      <c r="X44" s="167"/>
      <c r="Y44" s="167"/>
      <c r="Z44" s="167"/>
      <c r="AA44" s="167"/>
      <c r="AB44" s="167"/>
      <c r="AC44" s="168"/>
      <c r="AD44" s="167"/>
    </row>
    <row r="45" spans="1:30">
      <c r="B45" s="157"/>
      <c r="C45" s="153" t="s">
        <v>145</v>
      </c>
      <c r="D45" s="154"/>
      <c r="E45" s="153"/>
      <c r="F45" s="153" t="s">
        <v>156</v>
      </c>
      <c r="G45" s="154"/>
      <c r="H45" s="153"/>
      <c r="I45" s="153" t="s">
        <v>87</v>
      </c>
      <c r="J45" s="154"/>
      <c r="K45" s="153"/>
      <c r="L45" s="155">
        <v>550</v>
      </c>
      <c r="M45" s="154"/>
      <c r="N45" s="153"/>
      <c r="O45" s="153" t="s">
        <v>155</v>
      </c>
      <c r="P45" s="152"/>
      <c r="S45" s="167"/>
      <c r="T45" s="167"/>
      <c r="U45" s="167"/>
      <c r="V45" s="167"/>
      <c r="W45" s="167"/>
      <c r="X45" s="167"/>
      <c r="Y45" s="167"/>
      <c r="Z45" s="167"/>
      <c r="AA45" s="167"/>
      <c r="AB45" s="167"/>
      <c r="AC45" s="168"/>
      <c r="AD45" s="167"/>
    </row>
    <row r="46" spans="1:30">
      <c r="B46" s="157"/>
      <c r="C46" s="153" t="s">
        <v>145</v>
      </c>
      <c r="D46" s="154"/>
      <c r="E46" s="153"/>
      <c r="F46" s="153" t="s">
        <v>157</v>
      </c>
      <c r="G46" s="154"/>
      <c r="H46" s="153"/>
      <c r="I46" s="153" t="s">
        <v>158</v>
      </c>
      <c r="J46" s="154"/>
      <c r="K46" s="153"/>
      <c r="L46" s="155">
        <v>0</v>
      </c>
      <c r="M46" s="154"/>
      <c r="N46" s="153"/>
      <c r="O46" s="153" t="s">
        <v>159</v>
      </c>
      <c r="P46" s="152"/>
      <c r="R46" s="151"/>
      <c r="S46" s="165"/>
      <c r="T46" s="165"/>
      <c r="U46" s="165"/>
      <c r="V46" s="165"/>
      <c r="W46" s="165"/>
      <c r="X46" s="165"/>
      <c r="Y46" s="165"/>
      <c r="Z46" s="165"/>
      <c r="AA46" s="165"/>
      <c r="AB46" s="165"/>
      <c r="AC46" s="166"/>
      <c r="AD46" s="165"/>
    </row>
    <row r="47" spans="1:30">
      <c r="B47" s="157"/>
      <c r="C47" s="153" t="s">
        <v>145</v>
      </c>
      <c r="D47" s="154"/>
      <c r="E47" s="153"/>
      <c r="F47" s="153" t="s">
        <v>160</v>
      </c>
      <c r="G47" s="154"/>
      <c r="H47" s="153"/>
      <c r="I47" s="153" t="s">
        <v>22</v>
      </c>
      <c r="J47" s="154"/>
      <c r="K47" s="153"/>
      <c r="L47" s="155">
        <v>200</v>
      </c>
      <c r="M47" s="154"/>
      <c r="N47" s="153"/>
      <c r="O47" s="153" t="s">
        <v>155</v>
      </c>
      <c r="P47" s="152"/>
    </row>
    <row r="48" spans="1:30">
      <c r="B48" s="157"/>
      <c r="C48" s="153" t="s">
        <v>145</v>
      </c>
      <c r="D48" s="154"/>
      <c r="E48" s="153"/>
      <c r="F48" s="153" t="s">
        <v>161</v>
      </c>
      <c r="G48" s="154"/>
      <c r="H48" s="153"/>
      <c r="I48" s="153" t="s">
        <v>22</v>
      </c>
      <c r="J48" s="154"/>
      <c r="K48" s="153"/>
      <c r="L48" s="155">
        <v>200</v>
      </c>
      <c r="M48" s="154"/>
      <c r="N48" s="153"/>
      <c r="O48" s="153" t="s">
        <v>155</v>
      </c>
      <c r="P48" s="152"/>
    </row>
    <row r="49" spans="1:17">
      <c r="B49" s="157"/>
      <c r="C49" s="153" t="s">
        <v>145</v>
      </c>
      <c r="D49" s="154"/>
      <c r="E49" s="153"/>
      <c r="F49" s="153" t="s">
        <v>162</v>
      </c>
      <c r="G49" s="154"/>
      <c r="H49" s="153"/>
      <c r="I49" s="153" t="s">
        <v>22</v>
      </c>
      <c r="J49" s="154"/>
      <c r="K49" s="153"/>
      <c r="L49" s="155">
        <v>200</v>
      </c>
      <c r="M49" s="154"/>
      <c r="N49" s="153"/>
      <c r="O49" s="153" t="s">
        <v>155</v>
      </c>
      <c r="P49" s="152"/>
    </row>
    <row r="50" spans="1:17">
      <c r="B50" s="157"/>
      <c r="C50" s="162" t="s">
        <v>145</v>
      </c>
      <c r="D50" s="163"/>
      <c r="E50" s="162"/>
      <c r="F50" s="162" t="s">
        <v>154</v>
      </c>
      <c r="G50" s="163"/>
      <c r="H50" s="162"/>
      <c r="I50" s="162" t="s">
        <v>22</v>
      </c>
      <c r="J50" s="163"/>
      <c r="K50" s="162"/>
      <c r="L50" s="164">
        <v>200</v>
      </c>
      <c r="M50" s="163"/>
      <c r="N50" s="162"/>
      <c r="O50" s="162" t="s">
        <v>155</v>
      </c>
      <c r="P50" s="152"/>
    </row>
    <row r="51" spans="1:17">
      <c r="B51" s="157"/>
      <c r="C51" s="162" t="s">
        <v>145</v>
      </c>
      <c r="D51" s="163"/>
      <c r="E51" s="162"/>
      <c r="F51" s="162" t="s">
        <v>163</v>
      </c>
      <c r="G51" s="163"/>
      <c r="H51" s="162"/>
      <c r="I51" s="162" t="s">
        <v>164</v>
      </c>
      <c r="J51" s="163"/>
      <c r="K51" s="162"/>
      <c r="L51" s="164">
        <v>0</v>
      </c>
      <c r="M51" s="163"/>
      <c r="N51" s="162"/>
      <c r="O51" s="162" t="s">
        <v>159</v>
      </c>
      <c r="P51" s="152"/>
    </row>
    <row r="52" spans="1:17">
      <c r="B52" s="157"/>
      <c r="C52" s="153" t="s">
        <v>145</v>
      </c>
      <c r="D52" s="154"/>
      <c r="E52" s="153"/>
      <c r="F52" s="153" t="s">
        <v>165</v>
      </c>
      <c r="G52" s="154"/>
      <c r="H52" s="153"/>
      <c r="I52" s="153" t="s">
        <v>164</v>
      </c>
      <c r="J52" s="154"/>
      <c r="K52" s="153"/>
      <c r="L52" s="155">
        <v>0</v>
      </c>
      <c r="M52" s="154"/>
      <c r="N52" s="153"/>
      <c r="O52" s="153" t="s">
        <v>159</v>
      </c>
      <c r="P52" s="152"/>
    </row>
    <row r="53" spans="1:17">
      <c r="B53" s="157"/>
      <c r="C53" s="153" t="s">
        <v>145</v>
      </c>
      <c r="D53" s="154"/>
      <c r="E53" s="153"/>
      <c r="F53" s="153" t="s">
        <v>166</v>
      </c>
      <c r="G53" s="154"/>
      <c r="H53" s="153"/>
      <c r="I53" s="153" t="s">
        <v>167</v>
      </c>
      <c r="J53" s="154"/>
      <c r="K53" s="153"/>
      <c r="L53" s="155">
        <v>0</v>
      </c>
      <c r="M53" s="154"/>
      <c r="N53" s="153"/>
      <c r="O53" s="153" t="s">
        <v>159</v>
      </c>
      <c r="P53" s="152"/>
    </row>
    <row r="54" spans="1:17" ht="15" thickBot="1">
      <c r="A54" s="151"/>
      <c r="B54" s="150"/>
      <c r="C54" s="147" t="s">
        <v>0</v>
      </c>
      <c r="D54" s="148"/>
      <c r="E54" s="147"/>
      <c r="F54" s="147"/>
      <c r="G54" s="148"/>
      <c r="H54" s="147"/>
      <c r="I54" s="147"/>
      <c r="J54" s="148"/>
      <c r="K54" s="147"/>
      <c r="L54" s="149">
        <f>SUM(L$44:L53)</f>
        <v>1900</v>
      </c>
      <c r="M54" s="148"/>
      <c r="N54" s="147"/>
      <c r="O54" s="147"/>
      <c r="P54" s="146"/>
      <c r="Q54" s="151"/>
    </row>
    <row r="55" spans="1:17" ht="15" thickTop="1"/>
    <row r="57" spans="1:17" ht="15" thickBot="1">
      <c r="B57" s="151" t="s">
        <v>105</v>
      </c>
    </row>
    <row r="58" spans="1:17" ht="15" thickTop="1">
      <c r="A58" s="151"/>
      <c r="B58" s="161"/>
      <c r="C58" s="159" t="s">
        <v>102</v>
      </c>
      <c r="D58" s="160"/>
      <c r="E58" s="159"/>
      <c r="F58" s="159" t="s">
        <v>101</v>
      </c>
      <c r="G58" s="160"/>
      <c r="H58" s="159"/>
      <c r="I58" s="159" t="s">
        <v>100</v>
      </c>
      <c r="J58" s="160"/>
      <c r="K58" s="159"/>
      <c r="L58" s="159" t="s">
        <v>99</v>
      </c>
      <c r="M58" s="160"/>
      <c r="N58" s="159"/>
      <c r="O58" s="159" t="s">
        <v>98</v>
      </c>
      <c r="P58" s="158"/>
      <c r="Q58" s="151"/>
    </row>
    <row r="59" spans="1:17">
      <c r="B59" s="157"/>
      <c r="C59" s="153" t="s">
        <v>145</v>
      </c>
      <c r="D59" s="154"/>
      <c r="E59" s="153"/>
      <c r="F59" s="153" t="s">
        <v>168</v>
      </c>
      <c r="G59" s="154"/>
      <c r="H59" s="153"/>
      <c r="I59" s="153" t="s">
        <v>73</v>
      </c>
      <c r="J59" s="154"/>
      <c r="K59" s="153"/>
      <c r="L59" s="155">
        <v>0</v>
      </c>
      <c r="M59" s="154"/>
      <c r="N59" s="153"/>
      <c r="O59" s="153" t="s">
        <v>159</v>
      </c>
      <c r="P59" s="152"/>
    </row>
    <row r="60" spans="1:17">
      <c r="B60" s="157"/>
      <c r="C60" s="153" t="s">
        <v>145</v>
      </c>
      <c r="D60" s="154"/>
      <c r="E60" s="153"/>
      <c r="F60" s="153" t="s">
        <v>169</v>
      </c>
      <c r="G60" s="154"/>
      <c r="H60" s="153"/>
      <c r="I60" s="153" t="s">
        <v>170</v>
      </c>
      <c r="J60" s="154"/>
      <c r="K60" s="153"/>
      <c r="L60" s="155">
        <v>0</v>
      </c>
      <c r="M60" s="154"/>
      <c r="N60" s="153"/>
      <c r="O60" s="153" t="s">
        <v>159</v>
      </c>
      <c r="P60" s="152"/>
    </row>
    <row r="61" spans="1:17">
      <c r="B61" s="157"/>
      <c r="C61" s="153" t="s">
        <v>145</v>
      </c>
      <c r="D61" s="154"/>
      <c r="E61" s="153"/>
      <c r="F61" s="153" t="s">
        <v>171</v>
      </c>
      <c r="G61" s="154"/>
      <c r="H61" s="153"/>
      <c r="I61" s="153" t="s">
        <v>58</v>
      </c>
      <c r="J61" s="154"/>
      <c r="K61" s="153"/>
      <c r="L61" s="155">
        <v>0</v>
      </c>
      <c r="M61" s="154"/>
      <c r="N61" s="153"/>
      <c r="O61" s="153" t="s">
        <v>159</v>
      </c>
      <c r="P61" s="152"/>
    </row>
    <row r="62" spans="1:17">
      <c r="B62" s="157"/>
      <c r="C62" s="153"/>
      <c r="D62" s="154"/>
      <c r="E62" s="153"/>
      <c r="F62" s="153"/>
      <c r="G62" s="154"/>
      <c r="H62" s="153"/>
      <c r="I62" s="153"/>
      <c r="J62" s="154"/>
      <c r="K62" s="153"/>
      <c r="L62" s="155"/>
      <c r="M62" s="154"/>
      <c r="N62" s="153"/>
      <c r="O62" s="153"/>
      <c r="P62" s="152"/>
    </row>
    <row r="63" spans="1:17">
      <c r="B63" s="157"/>
      <c r="C63" s="153"/>
      <c r="D63" s="154"/>
      <c r="E63" s="153"/>
      <c r="F63" s="153"/>
      <c r="G63" s="154"/>
      <c r="H63" s="153"/>
      <c r="I63" s="153"/>
      <c r="J63" s="154"/>
      <c r="K63" s="153"/>
      <c r="L63" s="155"/>
      <c r="M63" s="154"/>
      <c r="N63" s="153"/>
      <c r="O63" s="153"/>
      <c r="P63" s="152"/>
    </row>
    <row r="64" spans="1:17">
      <c r="B64" s="157"/>
      <c r="C64" s="153"/>
      <c r="D64" s="154"/>
      <c r="E64" s="153"/>
      <c r="F64" s="153"/>
      <c r="G64" s="154"/>
      <c r="H64" s="153"/>
      <c r="I64" s="153"/>
      <c r="J64" s="154"/>
      <c r="K64" s="153"/>
      <c r="L64" s="155"/>
      <c r="M64" s="154"/>
      <c r="N64" s="153"/>
      <c r="O64" s="153"/>
      <c r="P64" s="152"/>
    </row>
    <row r="65" spans="1:17">
      <c r="B65" s="157"/>
      <c r="C65" s="153"/>
      <c r="D65" s="154"/>
      <c r="E65" s="153"/>
      <c r="F65" s="153"/>
      <c r="G65" s="154"/>
      <c r="H65" s="153"/>
      <c r="I65" s="153"/>
      <c r="J65" s="154"/>
      <c r="K65" s="153"/>
      <c r="L65" s="155"/>
      <c r="M65" s="154"/>
      <c r="N65" s="153"/>
      <c r="O65" s="153"/>
      <c r="P65" s="152"/>
    </row>
    <row r="66" spans="1:17">
      <c r="B66" s="157"/>
      <c r="C66" s="153"/>
      <c r="D66" s="154"/>
      <c r="E66" s="153"/>
      <c r="F66" s="153"/>
      <c r="G66" s="154"/>
      <c r="H66" s="153"/>
      <c r="I66" s="153"/>
      <c r="J66" s="154"/>
      <c r="K66" s="153"/>
      <c r="L66" s="155"/>
      <c r="M66" s="154"/>
      <c r="N66" s="153"/>
      <c r="O66" s="153"/>
      <c r="P66" s="152"/>
    </row>
    <row r="67" spans="1:17">
      <c r="B67" s="157"/>
      <c r="C67" s="153"/>
      <c r="D67" s="154"/>
      <c r="E67" s="153"/>
      <c r="F67" s="153"/>
      <c r="G67" s="154"/>
      <c r="H67" s="153"/>
      <c r="I67" s="153"/>
      <c r="J67" s="154"/>
      <c r="K67" s="153"/>
      <c r="L67" s="155"/>
      <c r="M67" s="154"/>
      <c r="N67" s="153"/>
      <c r="O67" s="153"/>
      <c r="P67" s="152"/>
    </row>
    <row r="68" spans="1:17">
      <c r="B68" s="157"/>
      <c r="C68" s="153"/>
      <c r="D68" s="154"/>
      <c r="E68" s="153"/>
      <c r="F68" s="153"/>
      <c r="G68" s="154"/>
      <c r="H68" s="153"/>
      <c r="I68" s="153"/>
      <c r="J68" s="154"/>
      <c r="K68" s="153"/>
      <c r="L68" s="155"/>
      <c r="M68" s="154"/>
      <c r="N68" s="153"/>
      <c r="O68" s="153"/>
      <c r="P68" s="152"/>
    </row>
    <row r="69" spans="1:17" ht="15" thickBot="1">
      <c r="A69" s="151"/>
      <c r="B69" s="150"/>
      <c r="C69" s="147" t="s">
        <v>0</v>
      </c>
      <c r="D69" s="148"/>
      <c r="E69" s="147"/>
      <c r="F69" s="147"/>
      <c r="G69" s="148"/>
      <c r="H69" s="147"/>
      <c r="I69" s="147"/>
      <c r="J69" s="148"/>
      <c r="K69" s="147"/>
      <c r="L69" s="149">
        <f>SUM(L$59:L68)</f>
        <v>0</v>
      </c>
      <c r="M69" s="148"/>
      <c r="N69" s="147"/>
      <c r="O69" s="147"/>
      <c r="P69" s="146"/>
      <c r="Q69" s="151"/>
    </row>
    <row r="70" spans="1:17" ht="15" thickTop="1"/>
    <row r="72" spans="1:17" ht="15" thickBot="1">
      <c r="B72" s="151" t="s">
        <v>104</v>
      </c>
    </row>
    <row r="73" spans="1:17" ht="15" thickTop="1">
      <c r="A73" s="151"/>
      <c r="B73" s="161"/>
      <c r="C73" s="159" t="s">
        <v>102</v>
      </c>
      <c r="D73" s="160"/>
      <c r="E73" s="159"/>
      <c r="F73" s="159" t="s">
        <v>101</v>
      </c>
      <c r="G73" s="160"/>
      <c r="H73" s="159"/>
      <c r="I73" s="159" t="s">
        <v>100</v>
      </c>
      <c r="J73" s="160"/>
      <c r="K73" s="159"/>
      <c r="L73" s="159" t="s">
        <v>99</v>
      </c>
      <c r="M73" s="160"/>
      <c r="N73" s="159"/>
      <c r="O73" s="159" t="s">
        <v>98</v>
      </c>
      <c r="P73" s="158"/>
    </row>
    <row r="74" spans="1:17">
      <c r="B74" s="157"/>
      <c r="C74" s="153" t="s">
        <v>196</v>
      </c>
      <c r="D74" s="154"/>
      <c r="E74" s="153"/>
      <c r="F74" s="153" t="s">
        <v>197</v>
      </c>
      <c r="G74" s="154"/>
      <c r="H74" s="153"/>
      <c r="I74" s="156" t="s">
        <v>199</v>
      </c>
      <c r="J74" s="154"/>
      <c r="K74" s="153"/>
      <c r="L74" s="155">
        <v>287.89</v>
      </c>
      <c r="M74" s="154"/>
      <c r="N74" s="153"/>
      <c r="O74" s="153" t="s">
        <v>198</v>
      </c>
      <c r="P74" s="152"/>
    </row>
    <row r="75" spans="1:17">
      <c r="B75" s="157"/>
      <c r="C75" s="153"/>
      <c r="D75" s="154"/>
      <c r="E75" s="153"/>
      <c r="F75" s="153"/>
      <c r="G75" s="154"/>
      <c r="H75" s="153"/>
      <c r="I75" s="153"/>
      <c r="J75" s="154"/>
      <c r="K75" s="153"/>
      <c r="L75" s="155"/>
      <c r="M75" s="154"/>
      <c r="N75" s="153"/>
      <c r="O75" s="153"/>
      <c r="P75" s="152"/>
    </row>
    <row r="76" spans="1:17">
      <c r="B76" s="157"/>
      <c r="C76" s="153"/>
      <c r="D76" s="154"/>
      <c r="E76" s="153"/>
      <c r="F76" s="153"/>
      <c r="G76" s="154"/>
      <c r="H76" s="153"/>
      <c r="I76" s="153"/>
      <c r="J76" s="154"/>
      <c r="K76" s="153"/>
      <c r="L76" s="155"/>
      <c r="M76" s="154"/>
      <c r="N76" s="153"/>
      <c r="O76" s="153"/>
      <c r="P76" s="152"/>
    </row>
    <row r="77" spans="1:17">
      <c r="B77" s="157"/>
      <c r="C77" s="153"/>
      <c r="D77" s="154"/>
      <c r="E77" s="153"/>
      <c r="F77" s="153"/>
      <c r="G77" s="154"/>
      <c r="H77" s="153"/>
      <c r="I77" s="153"/>
      <c r="J77" s="154"/>
      <c r="K77" s="153"/>
      <c r="L77" s="155"/>
      <c r="M77" s="154"/>
      <c r="N77" s="153"/>
      <c r="O77" s="153"/>
      <c r="P77" s="152"/>
    </row>
    <row r="78" spans="1:17">
      <c r="B78" s="157"/>
      <c r="C78" s="153"/>
      <c r="D78" s="154"/>
      <c r="E78" s="153"/>
      <c r="F78" s="153"/>
      <c r="G78" s="154"/>
      <c r="H78" s="153"/>
      <c r="I78" s="153"/>
      <c r="J78" s="154"/>
      <c r="K78" s="153"/>
      <c r="L78" s="155"/>
      <c r="M78" s="154"/>
      <c r="N78" s="153"/>
      <c r="O78" s="153"/>
      <c r="P78" s="152"/>
    </row>
    <row r="79" spans="1:17">
      <c r="B79" s="157"/>
      <c r="C79" s="153"/>
      <c r="D79" s="154"/>
      <c r="E79" s="153"/>
      <c r="F79" s="153"/>
      <c r="G79" s="154"/>
      <c r="H79" s="153"/>
      <c r="I79" s="153"/>
      <c r="J79" s="154"/>
      <c r="K79" s="153"/>
      <c r="L79" s="155"/>
      <c r="M79" s="154"/>
      <c r="N79" s="153"/>
      <c r="O79" s="153"/>
      <c r="P79" s="152"/>
    </row>
    <row r="80" spans="1:17">
      <c r="B80" s="157"/>
      <c r="C80" s="153"/>
      <c r="D80" s="154"/>
      <c r="E80" s="153"/>
      <c r="F80" s="153"/>
      <c r="G80" s="154"/>
      <c r="H80" s="153"/>
      <c r="I80" s="153"/>
      <c r="J80" s="154"/>
      <c r="K80" s="153"/>
      <c r="L80" s="155"/>
      <c r="M80" s="154"/>
      <c r="N80" s="153"/>
      <c r="O80" s="153"/>
      <c r="P80" s="152"/>
    </row>
    <row r="81" spans="1:16">
      <c r="B81" s="157"/>
      <c r="C81" s="153"/>
      <c r="D81" s="154"/>
      <c r="E81" s="153"/>
      <c r="F81" s="153"/>
      <c r="G81" s="154"/>
      <c r="H81" s="153"/>
      <c r="I81" s="153"/>
      <c r="J81" s="154"/>
      <c r="K81" s="153"/>
      <c r="L81" s="155"/>
      <c r="M81" s="154"/>
      <c r="N81" s="153"/>
      <c r="O81" s="153"/>
      <c r="P81" s="152"/>
    </row>
    <row r="82" spans="1:16">
      <c r="B82" s="157"/>
      <c r="C82" s="153"/>
      <c r="D82" s="154"/>
      <c r="E82" s="153"/>
      <c r="F82" s="153"/>
      <c r="G82" s="154"/>
      <c r="H82" s="153"/>
      <c r="I82" s="153"/>
      <c r="J82" s="154"/>
      <c r="K82" s="153"/>
      <c r="L82" s="155"/>
      <c r="M82" s="154"/>
      <c r="N82" s="153"/>
      <c r="O82" s="153"/>
      <c r="P82" s="152"/>
    </row>
    <row r="83" spans="1:16">
      <c r="B83" s="157"/>
      <c r="C83" s="153"/>
      <c r="D83" s="154"/>
      <c r="E83" s="153"/>
      <c r="F83" s="153"/>
      <c r="G83" s="154"/>
      <c r="H83" s="153"/>
      <c r="I83" s="153"/>
      <c r="J83" s="154"/>
      <c r="K83" s="153"/>
      <c r="L83" s="155"/>
      <c r="M83" s="154"/>
      <c r="N83" s="153"/>
      <c r="O83" s="153"/>
      <c r="P83" s="152"/>
    </row>
    <row r="84" spans="1:16" ht="15" thickBot="1">
      <c r="A84" s="151"/>
      <c r="B84" s="150"/>
      <c r="C84" s="147" t="s">
        <v>0</v>
      </c>
      <c r="D84" s="148"/>
      <c r="E84" s="147"/>
      <c r="F84" s="147"/>
      <c r="G84" s="148"/>
      <c r="H84" s="147"/>
      <c r="I84" s="147"/>
      <c r="J84" s="148"/>
      <c r="K84" s="147"/>
      <c r="L84" s="149">
        <f>SUM(L$74:L83)</f>
        <v>287.89</v>
      </c>
      <c r="M84" s="148"/>
      <c r="N84" s="147"/>
      <c r="O84" s="147"/>
      <c r="P84" s="146"/>
    </row>
    <row r="85" spans="1:16" ht="15" thickTop="1"/>
    <row r="87" spans="1:16" ht="15" thickBot="1">
      <c r="B87" s="151" t="s">
        <v>103</v>
      </c>
    </row>
    <row r="88" spans="1:16" ht="15" thickTop="1">
      <c r="A88" s="151"/>
      <c r="B88" s="161"/>
      <c r="C88" s="159" t="s">
        <v>102</v>
      </c>
      <c r="D88" s="160"/>
      <c r="E88" s="159"/>
      <c r="F88" s="159" t="s">
        <v>101</v>
      </c>
      <c r="G88" s="160"/>
      <c r="H88" s="159"/>
      <c r="I88" s="159" t="s">
        <v>100</v>
      </c>
      <c r="J88" s="160"/>
      <c r="K88" s="159"/>
      <c r="L88" s="159" t="s">
        <v>99</v>
      </c>
      <c r="M88" s="160"/>
      <c r="N88" s="159"/>
      <c r="O88" s="159" t="s">
        <v>98</v>
      </c>
      <c r="P88" s="158"/>
    </row>
    <row r="89" spans="1:16">
      <c r="B89" s="157"/>
      <c r="C89" s="153"/>
      <c r="D89" s="154"/>
      <c r="E89" s="153"/>
      <c r="F89" s="153"/>
      <c r="G89" s="154"/>
      <c r="H89" s="153"/>
      <c r="I89" s="156" t="s">
        <v>97</v>
      </c>
      <c r="J89" s="154"/>
      <c r="K89" s="153"/>
      <c r="L89" s="155">
        <v>0</v>
      </c>
      <c r="M89" s="154"/>
      <c r="N89" s="153"/>
      <c r="O89" s="153"/>
      <c r="P89" s="152"/>
    </row>
    <row r="90" spans="1:16">
      <c r="B90" s="157"/>
      <c r="C90" s="153"/>
      <c r="D90" s="154"/>
      <c r="E90" s="153"/>
      <c r="F90" s="153"/>
      <c r="G90" s="154"/>
      <c r="H90" s="153"/>
      <c r="I90" s="156"/>
      <c r="J90" s="154"/>
      <c r="K90" s="153"/>
      <c r="L90" s="155"/>
      <c r="M90" s="154"/>
      <c r="N90" s="153"/>
      <c r="O90" s="153"/>
      <c r="P90" s="152"/>
    </row>
    <row r="91" spans="1:16">
      <c r="B91" s="157"/>
      <c r="C91" s="153"/>
      <c r="D91" s="154"/>
      <c r="E91" s="153"/>
      <c r="F91" s="153"/>
      <c r="G91" s="154"/>
      <c r="H91" s="153"/>
      <c r="I91" s="156"/>
      <c r="J91" s="154"/>
      <c r="K91" s="153"/>
      <c r="L91" s="155"/>
      <c r="M91" s="154"/>
      <c r="N91" s="153"/>
      <c r="O91" s="153"/>
      <c r="P91" s="152"/>
    </row>
    <row r="92" spans="1:16">
      <c r="B92" s="157"/>
      <c r="C92" s="153"/>
      <c r="D92" s="154"/>
      <c r="E92" s="153"/>
      <c r="F92" s="153"/>
      <c r="G92" s="154"/>
      <c r="H92" s="153"/>
      <c r="I92" s="156"/>
      <c r="J92" s="154"/>
      <c r="K92" s="153"/>
      <c r="L92" s="155"/>
      <c r="M92" s="154"/>
      <c r="N92" s="153"/>
      <c r="O92" s="153"/>
      <c r="P92" s="152"/>
    </row>
    <row r="93" spans="1:16">
      <c r="B93" s="157"/>
      <c r="C93" s="153"/>
      <c r="D93" s="154"/>
      <c r="E93" s="153"/>
      <c r="F93" s="153"/>
      <c r="G93" s="154"/>
      <c r="H93" s="153"/>
      <c r="I93" s="156"/>
      <c r="J93" s="154"/>
      <c r="K93" s="153"/>
      <c r="L93" s="155"/>
      <c r="M93" s="154"/>
      <c r="N93" s="153"/>
      <c r="O93" s="153"/>
      <c r="P93" s="152"/>
    </row>
    <row r="94" spans="1:16" ht="15" thickBot="1">
      <c r="A94" s="151"/>
      <c r="B94" s="150"/>
      <c r="C94" s="147" t="s">
        <v>0</v>
      </c>
      <c r="D94" s="148"/>
      <c r="E94" s="147"/>
      <c r="F94" s="147"/>
      <c r="G94" s="148"/>
      <c r="H94" s="147"/>
      <c r="I94" s="147"/>
      <c r="J94" s="148"/>
      <c r="K94" s="147"/>
      <c r="L94" s="149">
        <f>SUM(L$89:L93)</f>
        <v>0</v>
      </c>
      <c r="M94" s="148"/>
      <c r="N94" s="147"/>
      <c r="O94" s="147"/>
      <c r="P94" s="146"/>
    </row>
    <row r="95" spans="1:16" ht="15" thickTop="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EABC8-DEFC-4CFD-AF85-9DC46812C76C}">
  <sheetPr>
    <tabColor theme="5" tint="0.39997558519241921"/>
  </sheetPr>
  <dimension ref="A1:I13"/>
  <sheetViews>
    <sheetView workbookViewId="0">
      <selection activeCell="A2" sqref="A2"/>
    </sheetView>
  </sheetViews>
  <sheetFormatPr defaultRowHeight="14.4"/>
  <cols>
    <col min="1" max="2" width="1.5546875" customWidth="1"/>
    <col min="3" max="3" width="25.5546875" customWidth="1"/>
    <col min="4" max="4" width="12.5546875" customWidth="1"/>
    <col min="5" max="6" width="1.5546875" customWidth="1"/>
    <col min="7" max="7" width="25.5546875" customWidth="1"/>
    <col min="8" max="8" width="12.5546875" style="186" customWidth="1"/>
    <col min="9" max="9" width="1.5546875" customWidth="1"/>
  </cols>
  <sheetData>
    <row r="1" spans="1:9" ht="22.8">
      <c r="A1" s="84" t="s">
        <v>193</v>
      </c>
      <c r="D1" s="187"/>
      <c r="E1" s="187"/>
      <c r="F1" s="187"/>
    </row>
    <row r="2" spans="1:9" ht="22.8">
      <c r="A2" s="84" t="s">
        <v>195</v>
      </c>
      <c r="B2" s="84"/>
      <c r="D2" s="187"/>
      <c r="E2" s="187"/>
      <c r="F2" s="187"/>
    </row>
    <row r="3" spans="1:9" ht="15" thickBot="1"/>
    <row r="4" spans="1:9" ht="15" thickTop="1">
      <c r="B4" s="161"/>
      <c r="C4" s="159" t="s">
        <v>130</v>
      </c>
      <c r="D4" s="159"/>
      <c r="E4" s="159"/>
      <c r="F4" s="161"/>
      <c r="G4" s="159" t="s">
        <v>129</v>
      </c>
      <c r="H4" s="198"/>
      <c r="I4" s="158"/>
    </row>
    <row r="5" spans="1:9">
      <c r="B5" s="157"/>
      <c r="C5" s="153" t="s">
        <v>117</v>
      </c>
      <c r="D5" s="197">
        <f>'Stand Balansrekeningen'!F7</f>
        <v>30771.13</v>
      </c>
      <c r="E5" s="193"/>
      <c r="F5" s="192"/>
      <c r="G5" s="153" t="s">
        <v>128</v>
      </c>
      <c r="H5" s="155">
        <f>H11-(SUM(H6:H9))</f>
        <v>24100.080000000009</v>
      </c>
      <c r="I5" s="191"/>
    </row>
    <row r="6" spans="1:9">
      <c r="B6" s="157"/>
      <c r="C6" s="153" t="s">
        <v>127</v>
      </c>
      <c r="D6" s="197">
        <f>'Stand Balansrekeningen'!F8</f>
        <v>12017.92</v>
      </c>
      <c r="E6" s="193"/>
      <c r="F6" s="192"/>
      <c r="G6" s="195" t="s">
        <v>126</v>
      </c>
      <c r="H6" s="196">
        <f>'Halfjaarlijkse Realisatie'!J52</f>
        <v>16699.179999999993</v>
      </c>
      <c r="I6" s="191"/>
    </row>
    <row r="7" spans="1:9">
      <c r="B7" s="157"/>
      <c r="C7" s="195" t="s">
        <v>115</v>
      </c>
      <c r="D7" s="194">
        <f>'Stand Balansrekeningen'!F9</f>
        <v>0</v>
      </c>
      <c r="E7" s="193"/>
      <c r="F7" s="192"/>
      <c r="G7" s="153" t="s">
        <v>125</v>
      </c>
      <c r="H7" s="155">
        <f>'Stand Balansrekeningen'!L19</f>
        <v>6212.78</v>
      </c>
      <c r="I7" s="191"/>
    </row>
    <row r="8" spans="1:9">
      <c r="B8" s="157"/>
      <c r="C8" s="153" t="s">
        <v>124</v>
      </c>
      <c r="D8" s="155">
        <f>'Stand Balansrekeningen'!O39</f>
        <v>2035.1</v>
      </c>
      <c r="E8" s="193"/>
      <c r="F8" s="192"/>
      <c r="G8" s="153" t="s">
        <v>123</v>
      </c>
      <c r="H8" s="155">
        <f>'Stand Balansrekeningen'!L69</f>
        <v>0</v>
      </c>
      <c r="I8" s="191"/>
    </row>
    <row r="9" spans="1:9">
      <c r="B9" s="157"/>
      <c r="C9" s="153" t="s">
        <v>122</v>
      </c>
      <c r="D9" s="155">
        <f>'Stand Balansrekeningen'!L54</f>
        <v>1900</v>
      </c>
      <c r="E9" s="193"/>
      <c r="F9" s="192"/>
      <c r="G9" s="153" t="s">
        <v>121</v>
      </c>
      <c r="H9" s="155">
        <f>'Stand Balansrekeningen'!L94</f>
        <v>0</v>
      </c>
      <c r="I9" s="191"/>
    </row>
    <row r="10" spans="1:9">
      <c r="B10" s="157"/>
      <c r="C10" s="153" t="s">
        <v>120</v>
      </c>
      <c r="D10" s="174">
        <f>'Stand Balansrekeningen'!L84</f>
        <v>287.89</v>
      </c>
      <c r="E10" s="193"/>
      <c r="F10" s="192"/>
      <c r="G10" s="153"/>
      <c r="H10" s="155"/>
      <c r="I10" s="191"/>
    </row>
    <row r="11" spans="1:9" ht="15" thickBot="1">
      <c r="B11" s="150"/>
      <c r="C11" s="147" t="s">
        <v>0</v>
      </c>
      <c r="D11" s="149">
        <f>SUM(D5:D10)</f>
        <v>47012.04</v>
      </c>
      <c r="E11" s="190"/>
      <c r="F11" s="189"/>
      <c r="G11" s="147" t="s">
        <v>0</v>
      </c>
      <c r="H11" s="149">
        <f>D11</f>
        <v>47012.04</v>
      </c>
      <c r="I11" s="188"/>
    </row>
    <row r="12" spans="1:9" ht="15" thickTop="1"/>
    <row r="13" spans="1:9">
      <c r="B13" s="1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Herbegroting</vt:lpstr>
      <vt:lpstr>Halfjaarlijkse Realisatie</vt:lpstr>
      <vt:lpstr>Stand Balansrekeningen</vt:lpstr>
      <vt:lpstr>Balans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Jasper Jonkers</dc:creator>
  <cp:lastModifiedBy>Lucas Klerks</cp:lastModifiedBy>
  <dcterms:created xsi:type="dcterms:W3CDTF">2023-08-20T23:14:33Z</dcterms:created>
  <dcterms:modified xsi:type="dcterms:W3CDTF">2024-01-22T20:30:37Z</dcterms:modified>
</cp:coreProperties>
</file>